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Рейтинги по годам\Динамический рейтинг 2026 женщины\"/>
    </mc:Choice>
  </mc:AlternateContent>
  <bookViews>
    <workbookView xWindow="0" yWindow="0" windowWidth="20490" windowHeight="7755" activeTab="2"/>
  </bookViews>
  <sheets>
    <sheet name="Слалом W DRL13.08.2026" sheetId="1" r:id="rId1"/>
    <sheet name="Фигуры W DRL 13.08.2026" sheetId="3" r:id="rId2"/>
    <sheet name="Трамплин W DRL 13.08.2026" sheetId="4" r:id="rId3"/>
    <sheet name=" Многоборье 13.08.2026 (в2)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3" i="6" l="1"/>
  <c r="L133" i="6"/>
  <c r="J133" i="6"/>
  <c r="H133" i="6"/>
  <c r="M132" i="6"/>
  <c r="L132" i="6"/>
  <c r="J132" i="6"/>
  <c r="H132" i="6"/>
  <c r="M131" i="6"/>
  <c r="L131" i="6"/>
  <c r="J131" i="6"/>
  <c r="H131" i="6"/>
  <c r="M130" i="6"/>
  <c r="L130" i="6"/>
  <c r="J130" i="6"/>
  <c r="H130" i="6"/>
  <c r="M129" i="6"/>
  <c r="L129" i="6"/>
  <c r="J129" i="6"/>
  <c r="H129" i="6"/>
  <c r="M128" i="6"/>
  <c r="L128" i="6"/>
  <c r="J128" i="6"/>
  <c r="H128" i="6"/>
  <c r="M127" i="6"/>
  <c r="L127" i="6"/>
  <c r="J127" i="6"/>
  <c r="H127" i="6"/>
  <c r="M126" i="6"/>
  <c r="L126" i="6"/>
  <c r="J126" i="6"/>
  <c r="H126" i="6"/>
  <c r="M125" i="6"/>
  <c r="L125" i="6"/>
  <c r="J125" i="6"/>
  <c r="H125" i="6"/>
  <c r="M124" i="6"/>
  <c r="L124" i="6"/>
  <c r="J124" i="6"/>
  <c r="H124" i="6"/>
  <c r="M123" i="6"/>
  <c r="L123" i="6"/>
  <c r="J123" i="6"/>
  <c r="H123" i="6"/>
  <c r="M122" i="6"/>
  <c r="L122" i="6"/>
  <c r="J122" i="6"/>
  <c r="H122" i="6"/>
  <c r="M121" i="6"/>
  <c r="L121" i="6"/>
  <c r="J121" i="6"/>
  <c r="H121" i="6"/>
  <c r="M120" i="6"/>
  <c r="L120" i="6"/>
  <c r="J120" i="6"/>
  <c r="H120" i="6"/>
  <c r="M119" i="6"/>
  <c r="L119" i="6"/>
  <c r="J119" i="6"/>
  <c r="H119" i="6"/>
  <c r="M118" i="6"/>
  <c r="L118" i="6"/>
  <c r="J118" i="6"/>
  <c r="H118" i="6"/>
  <c r="M117" i="6"/>
  <c r="L117" i="6"/>
  <c r="J117" i="6"/>
  <c r="H117" i="6"/>
  <c r="M116" i="6"/>
  <c r="L116" i="6"/>
  <c r="J116" i="6"/>
  <c r="H116" i="6"/>
  <c r="M115" i="6"/>
  <c r="L115" i="6"/>
  <c r="J115" i="6"/>
  <c r="H115" i="6"/>
  <c r="M114" i="6"/>
  <c r="L114" i="6"/>
  <c r="J114" i="6"/>
  <c r="H114" i="6"/>
  <c r="M99" i="6"/>
  <c r="L99" i="6"/>
  <c r="J99" i="6"/>
  <c r="H99" i="6"/>
  <c r="M98" i="6"/>
  <c r="L98" i="6"/>
  <c r="J98" i="6"/>
  <c r="H98" i="6"/>
  <c r="M97" i="6"/>
  <c r="L97" i="6"/>
  <c r="J97" i="6"/>
  <c r="H97" i="6"/>
  <c r="M96" i="6"/>
  <c r="L96" i="6"/>
  <c r="J96" i="6"/>
  <c r="H96" i="6"/>
  <c r="M95" i="6"/>
  <c r="L95" i="6"/>
  <c r="J95" i="6"/>
  <c r="H95" i="6"/>
  <c r="M94" i="6"/>
  <c r="L94" i="6"/>
  <c r="J94" i="6"/>
  <c r="H94" i="6"/>
  <c r="M93" i="6"/>
  <c r="L93" i="6"/>
  <c r="J93" i="6"/>
  <c r="H93" i="6"/>
  <c r="M92" i="6"/>
  <c r="L92" i="6"/>
  <c r="J92" i="6"/>
  <c r="H92" i="6"/>
  <c r="M91" i="6"/>
  <c r="L91" i="6"/>
  <c r="J91" i="6"/>
  <c r="H91" i="6"/>
  <c r="M90" i="6"/>
  <c r="L90" i="6"/>
  <c r="J90" i="6"/>
  <c r="H90" i="6"/>
  <c r="M89" i="6"/>
  <c r="L89" i="6"/>
  <c r="J89" i="6"/>
  <c r="H89" i="6"/>
  <c r="M88" i="6"/>
  <c r="L88" i="6"/>
  <c r="J88" i="6"/>
  <c r="H88" i="6"/>
  <c r="M87" i="6"/>
  <c r="L87" i="6"/>
  <c r="J87" i="6"/>
  <c r="H87" i="6"/>
  <c r="M86" i="6"/>
  <c r="L86" i="6"/>
  <c r="J86" i="6"/>
  <c r="H86" i="6"/>
  <c r="M85" i="6"/>
  <c r="L85" i="6"/>
  <c r="J85" i="6"/>
  <c r="H85" i="6"/>
  <c r="M84" i="6"/>
  <c r="L84" i="6"/>
  <c r="J84" i="6"/>
  <c r="H84" i="6"/>
  <c r="M83" i="6"/>
  <c r="L83" i="6"/>
  <c r="J83" i="6"/>
  <c r="H83" i="6"/>
  <c r="M82" i="6"/>
  <c r="L82" i="6"/>
  <c r="J82" i="6"/>
  <c r="H82" i="6"/>
  <c r="M81" i="6"/>
  <c r="L81" i="6"/>
  <c r="J81" i="6"/>
  <c r="H81" i="6"/>
  <c r="M80" i="6"/>
  <c r="L80" i="6"/>
  <c r="J80" i="6"/>
  <c r="H80" i="6"/>
  <c r="M79" i="6"/>
  <c r="L79" i="6"/>
  <c r="J79" i="6"/>
  <c r="H79" i="6"/>
  <c r="M78" i="6"/>
  <c r="L78" i="6"/>
  <c r="J78" i="6"/>
  <c r="H78" i="6"/>
  <c r="M64" i="6"/>
  <c r="L64" i="6"/>
  <c r="J64" i="6"/>
  <c r="M63" i="6"/>
  <c r="L63" i="6"/>
  <c r="J63" i="6"/>
  <c r="H63" i="6"/>
  <c r="M62" i="6"/>
  <c r="L62" i="6"/>
  <c r="J62" i="6"/>
  <c r="H62" i="6"/>
  <c r="M61" i="6"/>
  <c r="L61" i="6"/>
  <c r="J61" i="6"/>
  <c r="H61" i="6"/>
  <c r="M60" i="6"/>
  <c r="L60" i="6"/>
  <c r="J60" i="6"/>
  <c r="H60" i="6"/>
  <c r="M59" i="6"/>
  <c r="L59" i="6"/>
  <c r="J59" i="6"/>
  <c r="H59" i="6"/>
  <c r="M58" i="6"/>
  <c r="L58" i="6"/>
  <c r="J58" i="6"/>
  <c r="H58" i="6"/>
  <c r="M57" i="6"/>
  <c r="L57" i="6"/>
  <c r="J57" i="6"/>
  <c r="H57" i="6"/>
  <c r="M56" i="6"/>
  <c r="L56" i="6"/>
  <c r="J56" i="6"/>
  <c r="H56" i="6"/>
  <c r="M55" i="6"/>
  <c r="L55" i="6"/>
  <c r="J55" i="6"/>
  <c r="H55" i="6"/>
  <c r="M54" i="6"/>
  <c r="L54" i="6"/>
  <c r="J54" i="6"/>
  <c r="H54" i="6"/>
  <c r="M53" i="6"/>
  <c r="L53" i="6"/>
  <c r="J53" i="6"/>
  <c r="H53" i="6"/>
  <c r="M52" i="6"/>
  <c r="L52" i="6"/>
  <c r="J52" i="6"/>
  <c r="H52" i="6"/>
  <c r="M51" i="6"/>
  <c r="L51" i="6"/>
  <c r="J51" i="6"/>
  <c r="H51" i="6"/>
  <c r="M50" i="6"/>
  <c r="L50" i="6"/>
  <c r="J50" i="6"/>
  <c r="H50" i="6"/>
  <c r="M49" i="6"/>
  <c r="L49" i="6"/>
  <c r="J49" i="6"/>
  <c r="H49" i="6"/>
  <c r="M48" i="6"/>
  <c r="L48" i="6"/>
  <c r="J48" i="6"/>
  <c r="H48" i="6"/>
  <c r="M47" i="6"/>
  <c r="L47" i="6"/>
  <c r="J47" i="6"/>
  <c r="H47" i="6"/>
  <c r="M46" i="6"/>
  <c r="L46" i="6"/>
  <c r="J46" i="6"/>
  <c r="H46" i="6"/>
  <c r="M45" i="6"/>
  <c r="L45" i="6"/>
  <c r="J45" i="6"/>
  <c r="H45" i="6"/>
  <c r="M44" i="6"/>
  <c r="L44" i="6"/>
  <c r="J44" i="6"/>
  <c r="H44" i="6"/>
  <c r="M43" i="6"/>
  <c r="L43" i="6"/>
  <c r="J43" i="6"/>
  <c r="H43" i="6"/>
  <c r="M31" i="6"/>
  <c r="L31" i="6"/>
  <c r="J31" i="6"/>
  <c r="M30" i="6"/>
  <c r="L30" i="6"/>
  <c r="J30" i="6"/>
  <c r="M29" i="6"/>
  <c r="L29" i="6"/>
  <c r="J29" i="6"/>
  <c r="H29" i="6"/>
  <c r="M28" i="6"/>
  <c r="L28" i="6"/>
  <c r="J28" i="6"/>
  <c r="H28" i="6"/>
  <c r="M27" i="6"/>
  <c r="L27" i="6"/>
  <c r="J27" i="6"/>
  <c r="H27" i="6"/>
  <c r="M26" i="6"/>
  <c r="L26" i="6"/>
  <c r="J26" i="6"/>
  <c r="H26" i="6"/>
  <c r="M25" i="6"/>
  <c r="L25" i="6"/>
  <c r="J25" i="6"/>
  <c r="H25" i="6"/>
  <c r="M24" i="6"/>
  <c r="L24" i="6"/>
  <c r="J24" i="6"/>
  <c r="H24" i="6"/>
  <c r="M23" i="6"/>
  <c r="L23" i="6"/>
  <c r="J23" i="6"/>
  <c r="H23" i="6"/>
  <c r="M22" i="6"/>
  <c r="L22" i="6"/>
  <c r="J22" i="6"/>
  <c r="H22" i="6"/>
  <c r="M21" i="6"/>
  <c r="L21" i="6"/>
  <c r="J21" i="6"/>
  <c r="H21" i="6"/>
  <c r="M20" i="6"/>
  <c r="L20" i="6"/>
  <c r="J20" i="6"/>
  <c r="H20" i="6"/>
  <c r="M19" i="6"/>
  <c r="L19" i="6"/>
  <c r="J19" i="6"/>
  <c r="H19" i="6"/>
  <c r="M18" i="6"/>
  <c r="L18" i="6"/>
  <c r="J18" i="6"/>
  <c r="H18" i="6"/>
  <c r="M17" i="6"/>
  <c r="L17" i="6"/>
  <c r="J17" i="6"/>
  <c r="H17" i="6"/>
  <c r="M16" i="6"/>
  <c r="L16" i="6"/>
  <c r="J16" i="6"/>
  <c r="H16" i="6"/>
  <c r="M15" i="6"/>
  <c r="L15" i="6"/>
  <c r="J15" i="6"/>
  <c r="H15" i="6"/>
  <c r="M14" i="6"/>
  <c r="L14" i="6"/>
  <c r="J14" i="6"/>
  <c r="H14" i="6"/>
  <c r="M13" i="6"/>
  <c r="L13" i="6"/>
  <c r="J13" i="6"/>
  <c r="H13" i="6"/>
  <c r="M12" i="6"/>
  <c r="L12" i="6"/>
  <c r="J12" i="6"/>
  <c r="H12" i="6"/>
  <c r="M11" i="6"/>
  <c r="L11" i="6"/>
  <c r="J11" i="6"/>
  <c r="H11" i="6"/>
  <c r="M10" i="6"/>
  <c r="L10" i="6"/>
  <c r="J10" i="6"/>
  <c r="H10" i="6"/>
  <c r="M9" i="6"/>
  <c r="L9" i="6"/>
  <c r="J9" i="6"/>
  <c r="H9" i="6"/>
  <c r="M8" i="6"/>
  <c r="L8" i="6"/>
  <c r="J8" i="6"/>
  <c r="H8" i="6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<sst xmlns="http://schemas.openxmlformats.org/spreadsheetml/2006/main" count="2162" uniqueCount="525">
  <si>
    <t xml:space="preserve"> Г Р</t>
  </si>
  <si>
    <t>Категория</t>
  </si>
  <si>
    <t xml:space="preserve">рез-т </t>
  </si>
  <si>
    <t>многоборье</t>
  </si>
  <si>
    <t>Пархоменко Елена</t>
  </si>
  <si>
    <t>OW</t>
  </si>
  <si>
    <t>Гвоздева София</t>
  </si>
  <si>
    <t>U21</t>
  </si>
  <si>
    <t xml:space="preserve">Негоцкая Елизавета </t>
  </si>
  <si>
    <t>U17</t>
  </si>
  <si>
    <t>Цуканова Ксения</t>
  </si>
  <si>
    <t>Верниковская Мария</t>
  </si>
  <si>
    <t>U14</t>
  </si>
  <si>
    <t>Козельская Мария</t>
  </si>
  <si>
    <t>Ревотько Ксения</t>
  </si>
  <si>
    <t>Ревотько Милана</t>
  </si>
  <si>
    <t>Козельская Надежда</t>
  </si>
  <si>
    <t>Юранова Мария</t>
  </si>
  <si>
    <t>Бойко Юния</t>
  </si>
  <si>
    <t>Сушко Алиса</t>
  </si>
  <si>
    <t>Кистровская Алина</t>
  </si>
  <si>
    <t>U12</t>
  </si>
  <si>
    <t>Кречетова Анна</t>
  </si>
  <si>
    <t>U10</t>
  </si>
  <si>
    <t>Селицкая Алиса</t>
  </si>
  <si>
    <t>Лукашевич Ульяна</t>
  </si>
  <si>
    <t>Петрова Милана</t>
  </si>
  <si>
    <t>Акасевич Милана</t>
  </si>
  <si>
    <t xml:space="preserve"> рейтинг ЕА</t>
  </si>
  <si>
    <t>Bonnemann Giannina</t>
  </si>
  <si>
    <t>Gerencsery Martina</t>
  </si>
  <si>
    <t>Kuhn Nicola</t>
  </si>
  <si>
    <t>Kmentova Klaudie</t>
  </si>
  <si>
    <t>Popova Mariia</t>
  </si>
  <si>
    <t>35+</t>
  </si>
  <si>
    <t>Kucerova Petra</t>
  </si>
  <si>
    <t>Thomsen Elena</t>
  </si>
  <si>
    <t>Anguenot Ines</t>
  </si>
  <si>
    <t>Outram Sanchia</t>
  </si>
  <si>
    <t>Cosgrove Isabel</t>
  </si>
  <si>
    <t>45+</t>
  </si>
  <si>
    <t>BLR</t>
  </si>
  <si>
    <t>GER</t>
  </si>
  <si>
    <t>CZE</t>
  </si>
  <si>
    <t>AUT</t>
  </si>
  <si>
    <t>UKR</t>
  </si>
  <si>
    <t>FRA</t>
  </si>
  <si>
    <t>GBR</t>
  </si>
  <si>
    <t>SUI</t>
  </si>
  <si>
    <t>Страна</t>
  </si>
  <si>
    <t>ДИНАМИЧЕСКИЙ РЕЙТИНГ</t>
  </si>
  <si>
    <t>СЛАЛОМ</t>
  </si>
  <si>
    <t>Женщины</t>
  </si>
  <si>
    <t xml:space="preserve"> OPEN WOMEN</t>
  </si>
  <si>
    <t>№ пп</t>
  </si>
  <si>
    <t>Фамилия, имя</t>
  </si>
  <si>
    <t>буи</t>
  </si>
  <si>
    <t>примеча- ние</t>
  </si>
  <si>
    <t>очки</t>
  </si>
  <si>
    <t>Costard Manon</t>
  </si>
  <si>
    <t>0,50/55/10.25</t>
  </si>
  <si>
    <t>25S071R</t>
  </si>
  <si>
    <t>Bagnoli Alice</t>
  </si>
  <si>
    <t>ITA</t>
  </si>
  <si>
    <t>1,00/55/10.75</t>
  </si>
  <si>
    <t>Ianni Beatrice</t>
  </si>
  <si>
    <t>Vrabcova Katerina</t>
  </si>
  <si>
    <t>25EURO05</t>
  </si>
  <si>
    <t>Bischofberger Illana</t>
  </si>
  <si>
    <t>5,00/55/11.25</t>
  </si>
  <si>
    <t>25CZE003</t>
  </si>
  <si>
    <t>Hirst Josefin</t>
  </si>
  <si>
    <t>SWE</t>
  </si>
  <si>
    <t>25ITA001</t>
  </si>
  <si>
    <t>Bonnemann Chiara</t>
  </si>
  <si>
    <t>25GEO001</t>
  </si>
  <si>
    <t>Bonnemann  Giannina</t>
  </si>
  <si>
    <t>25CZE002</t>
  </si>
  <si>
    <t>Miermont Lea</t>
  </si>
  <si>
    <t>4,00/55/11.25</t>
  </si>
  <si>
    <t>25IWWF04</t>
  </si>
  <si>
    <t>Welter Claire-Lise</t>
  </si>
  <si>
    <t>25FRA208</t>
  </si>
  <si>
    <t>Detry Celine</t>
  </si>
  <si>
    <t>BEL</t>
  </si>
  <si>
    <t>25NZL015</t>
  </si>
  <si>
    <t>Botas Medem Sandra</t>
  </si>
  <si>
    <t>ESP</t>
  </si>
  <si>
    <t>Cespivova Anna</t>
  </si>
  <si>
    <t>25AUT004</t>
  </si>
  <si>
    <t>3,00/55/11.25</t>
  </si>
  <si>
    <t>Parkhomenka Alena</t>
  </si>
  <si>
    <t>1,00/55/11.25</t>
  </si>
  <si>
    <t>25ЧЕ</t>
  </si>
  <si>
    <t>2004</t>
  </si>
  <si>
    <t>4,50/55/12.00</t>
  </si>
  <si>
    <t>Бельская Мария</t>
  </si>
  <si>
    <t>2,00/55/12,00</t>
  </si>
  <si>
    <t>25Вега  КС2</t>
  </si>
  <si>
    <t>25ПРБ 21</t>
  </si>
  <si>
    <t>1,50/55/12.00</t>
  </si>
  <si>
    <t>25КС-1</t>
  </si>
  <si>
    <t>3,00/55/13,00</t>
  </si>
  <si>
    <t>·</t>
  </si>
  <si>
    <t>места в рейтинге при одинаковых результатах определяются по второму результату спортсмена.</t>
  </si>
  <si>
    <t>отсутствие места в графе "рейтинг ЕА" означает отсутствие результата в данном виде,  соответствующего требованию в критериях</t>
  </si>
  <si>
    <t xml:space="preserve">Женщины до 21 </t>
  </si>
  <si>
    <t xml:space="preserve"> WOMEN U21</t>
  </si>
  <si>
    <t>Sole Ines</t>
  </si>
  <si>
    <t>2008</t>
  </si>
  <si>
    <t>2,00/55/11.25</t>
  </si>
  <si>
    <t>Morel Melitine</t>
  </si>
  <si>
    <t>2010</t>
  </si>
  <si>
    <t>-17 W</t>
  </si>
  <si>
    <t>Varga Dora</t>
  </si>
  <si>
    <t>2006</t>
  </si>
  <si>
    <t>HUN</t>
  </si>
  <si>
    <t>Saracco Vittoria</t>
  </si>
  <si>
    <t>2007</t>
  </si>
  <si>
    <t>Gusenbauer Lisa</t>
  </si>
  <si>
    <t>25CAN005</t>
  </si>
  <si>
    <t>Ronnerfors Tuva-Lisa</t>
  </si>
  <si>
    <t>5,00/55/12.00</t>
  </si>
  <si>
    <t>Berner Leona</t>
  </si>
  <si>
    <t>Kousathana Stamatina</t>
  </si>
  <si>
    <t>GRE</t>
  </si>
  <si>
    <t>3,00/55/12.00</t>
  </si>
  <si>
    <t>25AUT006</t>
  </si>
  <si>
    <t>2011</t>
  </si>
  <si>
    <t>Beyrer Sophie</t>
  </si>
  <si>
    <t>2,00/55/12.00</t>
  </si>
  <si>
    <t>25AUT007</t>
  </si>
  <si>
    <t>Jacobsen Maise</t>
  </si>
  <si>
    <t>DEN</t>
  </si>
  <si>
    <t>25DEN001</t>
  </si>
  <si>
    <t>Handegaard Nora</t>
  </si>
  <si>
    <t>NOR</t>
  </si>
  <si>
    <t>25NOR001</t>
  </si>
  <si>
    <t>Wolfisberg Ladina</t>
  </si>
  <si>
    <t>25КС-2  Вега</t>
  </si>
  <si>
    <t>Girls U17</t>
  </si>
  <si>
    <t>25КС-2</t>
  </si>
  <si>
    <t>Schuster Sofia</t>
  </si>
  <si>
    <t>SVK</t>
  </si>
  <si>
    <t>25AUT002</t>
  </si>
  <si>
    <t>Graham Michela</t>
  </si>
  <si>
    <t>2009</t>
  </si>
  <si>
    <t>1,00/55/12.00</t>
  </si>
  <si>
    <t>25EURO06</t>
  </si>
  <si>
    <t>Cortes Lilou</t>
  </si>
  <si>
    <t>Jelinek Rosa</t>
  </si>
  <si>
    <t>3,00/55/13.00</t>
  </si>
  <si>
    <t>3.00/55/13.00</t>
  </si>
  <si>
    <t>Pfaller Magdalena</t>
  </si>
  <si>
    <t>2,50/55/13.00</t>
  </si>
  <si>
    <t>Enestrom Kajsa</t>
  </si>
  <si>
    <t>2,00/55/13.00</t>
  </si>
  <si>
    <t>Thorens Nina</t>
  </si>
  <si>
    <t>Zisopoulou Styliani</t>
  </si>
  <si>
    <t>1,00/55/13,00</t>
  </si>
  <si>
    <t>Бычковская Амалия</t>
  </si>
  <si>
    <t>5.00/55/16.00</t>
  </si>
  <si>
    <r>
      <rPr>
        <b/>
        <sz val="12"/>
        <color rgb="FF00B050"/>
        <rFont val="Times New Roman"/>
        <family val="1"/>
        <charset val="204"/>
      </rPr>
      <t>**6,00/52/18,25</t>
    </r>
    <r>
      <rPr>
        <b/>
        <sz val="12"/>
        <rFont val="Times New Roman"/>
        <family val="1"/>
        <charset val="204"/>
      </rPr>
      <t xml:space="preserve"> </t>
    </r>
  </si>
  <si>
    <t>Girls U14</t>
  </si>
  <si>
    <t>2,00/52/12.00</t>
  </si>
  <si>
    <t>25ПЕ-14</t>
  </si>
  <si>
    <t>Cosgrove Lara</t>
  </si>
  <si>
    <t>2014</t>
  </si>
  <si>
    <t>Wienerroither Katharina</t>
  </si>
  <si>
    <t>2013</t>
  </si>
  <si>
    <t>25ITA015</t>
  </si>
  <si>
    <t>Diex Marie</t>
  </si>
  <si>
    <t>2012</t>
  </si>
  <si>
    <t>1,00/52/13.00</t>
  </si>
  <si>
    <t>1.00/52/13.00</t>
  </si>
  <si>
    <t>Moosbrugger Nathalie</t>
  </si>
  <si>
    <t>1,00/52/14.25</t>
  </si>
  <si>
    <t>25AUT003</t>
  </si>
  <si>
    <t>Didden Evita</t>
  </si>
  <si>
    <t>Huber Lara</t>
  </si>
  <si>
    <t>4,00/52/16.00</t>
  </si>
  <si>
    <t>Bernatowicz Katarzyna</t>
  </si>
  <si>
    <t>POL</t>
  </si>
  <si>
    <t>Ave Dali</t>
  </si>
  <si>
    <t>NED</t>
  </si>
  <si>
    <t>3,00/52/16.00</t>
  </si>
  <si>
    <t>Bernatowicz Agnieszka</t>
  </si>
  <si>
    <t>2,00/52/16.00</t>
  </si>
  <si>
    <t>Stavropoulou Eirini</t>
  </si>
  <si>
    <t>Кубок Заславля</t>
  </si>
  <si>
    <t xml:space="preserve">25КС2 Вега </t>
  </si>
  <si>
    <t>ФИГУРНОЕ КАТАНИЕ</t>
  </si>
  <si>
    <t xml:space="preserve">Женщины </t>
  </si>
  <si>
    <t>Фамилия , имя</t>
  </si>
  <si>
    <t>25 ПЕ14</t>
  </si>
  <si>
    <t>Женщины до 21 г.</t>
  </si>
  <si>
    <t>Wenzel Emily</t>
  </si>
  <si>
    <t>Wenzel Leny</t>
  </si>
  <si>
    <t>Le Forestier Maelys</t>
  </si>
  <si>
    <t>Duverger Marie-Lou</t>
  </si>
  <si>
    <t>Vesela Sofie</t>
  </si>
  <si>
    <t>Olsson Marta</t>
  </si>
  <si>
    <t>Bondarieva Karyna</t>
  </si>
  <si>
    <t>Bittmann Emily</t>
  </si>
  <si>
    <t>Lammi Ella</t>
  </si>
  <si>
    <t>FIN</t>
  </si>
  <si>
    <t>Ballon Tia</t>
  </si>
  <si>
    <t>Ntoima Ilektra</t>
  </si>
  <si>
    <t>Fasel Salma</t>
  </si>
  <si>
    <t>Movchan Maryna</t>
  </si>
  <si>
    <t>Многоборье</t>
  </si>
  <si>
    <t>МНОГОБОРЬЕ</t>
  </si>
  <si>
    <t xml:space="preserve"> Женщины</t>
  </si>
  <si>
    <t>Женщины до 21 года</t>
  </si>
  <si>
    <t>Г.Р.</t>
  </si>
  <si>
    <t xml:space="preserve">Категория </t>
  </si>
  <si>
    <t>Слалом</t>
  </si>
  <si>
    <t xml:space="preserve">Фигуры </t>
  </si>
  <si>
    <t>Трамплин</t>
  </si>
  <si>
    <t>Сумма по трем видам</t>
  </si>
  <si>
    <t xml:space="preserve"> место в  рейтинге ЕА</t>
  </si>
  <si>
    <t>соревно вания</t>
  </si>
  <si>
    <t>Результат</t>
  </si>
  <si>
    <t>Буи</t>
  </si>
  <si>
    <t>рез-т            Очки ф.к.</t>
  </si>
  <si>
    <t>рез-т  метры</t>
  </si>
  <si>
    <t>Много-борье</t>
  </si>
  <si>
    <t>Много-борье (очки)</t>
  </si>
  <si>
    <t>1</t>
  </si>
  <si>
    <t>25EURO03</t>
  </si>
  <si>
    <t>2</t>
  </si>
  <si>
    <t>3</t>
  </si>
  <si>
    <t>4</t>
  </si>
  <si>
    <t>5</t>
  </si>
  <si>
    <t>Steiner Lili</t>
  </si>
  <si>
    <t>Menestrina Jutta</t>
  </si>
  <si>
    <t xml:space="preserve">W35+ </t>
  </si>
  <si>
    <t>25FIN004</t>
  </si>
  <si>
    <t>26S022R</t>
  </si>
  <si>
    <t>4,00/55/13.00</t>
  </si>
  <si>
    <t>26S051R</t>
  </si>
  <si>
    <t>25AUT009</t>
  </si>
  <si>
    <t>2005</t>
  </si>
  <si>
    <t>25RL RB</t>
  </si>
  <si>
    <t>15</t>
  </si>
  <si>
    <t>5.50/55/14.25</t>
  </si>
  <si>
    <t xml:space="preserve">**6,00/52/18,25 </t>
  </si>
  <si>
    <t>* нет результата на скорости , с которой начисляются  многоборные очки.  Очки не начисляются.</t>
  </si>
  <si>
    <t>** Максимально возможный результат  в данной возрастной категории с начислением очков  для многоборья</t>
  </si>
  <si>
    <r>
      <t xml:space="preserve"> перешедшие  в старшую возрастную группу в 2026г.  - </t>
    </r>
    <r>
      <rPr>
        <sz val="12"/>
        <color rgb="FFFF0000"/>
        <rFont val="Times New Roman"/>
        <family val="1"/>
        <charset val="204"/>
      </rPr>
      <t>выделено красным цветом</t>
    </r>
  </si>
  <si>
    <t>Hvozdzeva Sofya</t>
  </si>
  <si>
    <t xml:space="preserve"> Женщины до 21 года</t>
  </si>
  <si>
    <t>0,50/55/12.00</t>
  </si>
  <si>
    <t>25FRA005</t>
  </si>
  <si>
    <t>25ITA004</t>
  </si>
  <si>
    <t>Hafner Katharina</t>
  </si>
  <si>
    <t>5,00/55/13.00</t>
  </si>
  <si>
    <t>Scholz Nele</t>
  </si>
  <si>
    <t>Wimmer Alexandra</t>
  </si>
  <si>
    <t>3,50/55/13.00</t>
  </si>
  <si>
    <t>**6,00/52/18,25</t>
  </si>
  <si>
    <t>Niahotskaya Yelizaveta</t>
  </si>
  <si>
    <t>Юниорки  до 17 лет</t>
  </si>
  <si>
    <t>1,50/55/12,00</t>
  </si>
  <si>
    <t>Graham Scarlett</t>
  </si>
  <si>
    <t>Leonhardt Maja</t>
  </si>
  <si>
    <t>Vernikouskaya Maryia</t>
  </si>
  <si>
    <t>**6,00/52</t>
  </si>
  <si>
    <t xml:space="preserve">* нет результата , достаточного для  начисления очков в  многоборье или у спортсмена нет результата  в виде.  Очки не начисляются </t>
  </si>
  <si>
    <t>** Максимально возможный результат для многоборья в данной возрастной категории</t>
  </si>
  <si>
    <t>результаты рейтинга Республики Беларусь</t>
  </si>
  <si>
    <t>Девушки до 14 лет</t>
  </si>
  <si>
    <t>Miserok Nina</t>
  </si>
  <si>
    <t>Lacarrau Julia</t>
  </si>
  <si>
    <t>5,00/52/16.00</t>
  </si>
  <si>
    <t>Dabringer Filippa</t>
  </si>
  <si>
    <t>* нет результата , достаточного для  начисления очков в  многоборье или у спортсмена нет результата  в виде.</t>
  </si>
  <si>
    <t xml:space="preserve">рез-т  </t>
  </si>
  <si>
    <t>метры</t>
  </si>
  <si>
    <t xml:space="preserve">рез-т           </t>
  </si>
  <si>
    <t xml:space="preserve"> (очки)</t>
  </si>
  <si>
    <t>очки ф.к.</t>
  </si>
  <si>
    <r>
      <t xml:space="preserve"> перешедшие  в старшую возрастную группу в 2026г.  - </t>
    </r>
    <r>
      <rPr>
        <sz val="9"/>
        <color rgb="FFFF0000"/>
        <rFont val="Times New Roman"/>
        <family val="1"/>
        <charset val="204"/>
      </rPr>
      <t>выделено красным цветом</t>
    </r>
  </si>
  <si>
    <t>ПРЫЖКИ С ТРАМПЛИНА</t>
  </si>
  <si>
    <t xml:space="preserve">OPEN WOMEN </t>
  </si>
  <si>
    <t xml:space="preserve">35+ </t>
  </si>
  <si>
    <t>Andersen Katrine</t>
  </si>
  <si>
    <t>25NZL017</t>
  </si>
  <si>
    <t>Wolfisberg Kirsi</t>
  </si>
  <si>
    <t>25SUI005</t>
  </si>
  <si>
    <t>WOMEN U21</t>
  </si>
  <si>
    <t>Fritz Julia</t>
  </si>
  <si>
    <t>25ПРБ 17</t>
  </si>
  <si>
    <t>25КС2  17</t>
  </si>
  <si>
    <t>КС2  14</t>
  </si>
  <si>
    <t>2015</t>
  </si>
  <si>
    <t>25 ПРБ17</t>
  </si>
  <si>
    <t>26IWWF02</t>
  </si>
  <si>
    <t>26CHI001</t>
  </si>
  <si>
    <t>26USA049</t>
  </si>
  <si>
    <t xml:space="preserve">Polidorova Linda </t>
  </si>
  <si>
    <t>26GRE001</t>
  </si>
  <si>
    <t>26GBR012</t>
  </si>
  <si>
    <t>25USA034</t>
  </si>
  <si>
    <t>25AUT005</t>
  </si>
  <si>
    <t>Solé Sofia</t>
  </si>
  <si>
    <t>2.00/52/13.00</t>
  </si>
  <si>
    <t xml:space="preserve"> Miserok Nina</t>
  </si>
  <si>
    <t>Fiorini Beatrice</t>
  </si>
  <si>
    <t>12-13</t>
  </si>
  <si>
    <t>***</t>
  </si>
  <si>
    <t>Результат динамического рейтинга для спортсменов РБ отличается от европейского, т.к. берутся абсолютно лучшие рез-тя на указанную дату</t>
  </si>
  <si>
    <t>3.50/55/13.00</t>
  </si>
  <si>
    <t>Результат динамического рейтинга для спортсменов РБ отличается от европейского, т.к. берутся абсолютно лучшие рез-тs на указанную дату</t>
  </si>
  <si>
    <t xml:space="preserve">КС-2 Вега </t>
  </si>
  <si>
    <t>КС-1</t>
  </si>
  <si>
    <t>ОРС12</t>
  </si>
  <si>
    <t>4.50/55/13.00</t>
  </si>
  <si>
    <r>
      <t>4-</t>
    </r>
    <r>
      <rPr>
        <b/>
        <sz val="12"/>
        <color rgb="FFFFC000"/>
        <rFont val="Times New Roman"/>
        <family val="1"/>
        <charset val="204"/>
      </rPr>
      <t>5</t>
    </r>
  </si>
  <si>
    <t>LE FORESTIER Maelys</t>
  </si>
  <si>
    <t>25ITA006</t>
  </si>
  <si>
    <t>MOREL Melitine</t>
  </si>
  <si>
    <t>26ОРС</t>
  </si>
  <si>
    <t>26USA045</t>
  </si>
  <si>
    <t>26GER008</t>
  </si>
  <si>
    <t>Zippel Maxi</t>
  </si>
  <si>
    <t>Ntoima ILektra</t>
  </si>
  <si>
    <t>Niskavaara Roosa</t>
  </si>
  <si>
    <t>25ОРС17</t>
  </si>
  <si>
    <t>Bonnemann Mechler Giannina</t>
  </si>
  <si>
    <t>ANGUENOT Inès</t>
  </si>
  <si>
    <t>SONIER Perrine</t>
  </si>
  <si>
    <t>25ОРС12</t>
  </si>
  <si>
    <t>26ОРС14</t>
  </si>
  <si>
    <t>26ОРС12</t>
  </si>
  <si>
    <t xml:space="preserve"> Thörnlund Tilde</t>
  </si>
  <si>
    <t> SWE</t>
  </si>
  <si>
    <t>Neale Isabella</t>
  </si>
  <si>
    <t>26USA003</t>
  </si>
  <si>
    <t>26FRA012</t>
  </si>
  <si>
    <t>Newsome Emily</t>
  </si>
  <si>
    <t>Röscher Nina</t>
  </si>
  <si>
    <t>4,50/55/13.00</t>
  </si>
  <si>
    <t>26USA007</t>
  </si>
  <si>
    <t>Presicci Giada</t>
  </si>
  <si>
    <t xml:space="preserve">Турец Ирина </t>
  </si>
  <si>
    <t>Хухрякова Ирина</t>
  </si>
  <si>
    <t>КС2  Вега</t>
  </si>
  <si>
    <t>26 ОЧРБ</t>
  </si>
  <si>
    <t>3,00/55/12,00</t>
  </si>
  <si>
    <t>26чрб RB</t>
  </si>
  <si>
    <t>26ЧРБ</t>
  </si>
  <si>
    <t>5,50/55/14.25</t>
  </si>
  <si>
    <t>0,00/55/18,25</t>
  </si>
  <si>
    <t>5,00/55/16.00</t>
  </si>
  <si>
    <t>"Результат европейского рейтинга 2025</t>
  </si>
  <si>
    <t>26GBR010</t>
  </si>
  <si>
    <t>26AUT005</t>
  </si>
  <si>
    <t xml:space="preserve">Hansson Elly </t>
  </si>
  <si>
    <t>0.00/52.00/12.00</t>
  </si>
  <si>
    <t>26NOR010</t>
  </si>
  <si>
    <t>0.50/52.00/12.00</t>
  </si>
  <si>
    <t>3.00/52.00/13.00</t>
  </si>
  <si>
    <t>26GRE005</t>
  </si>
  <si>
    <t>5↑</t>
  </si>
  <si>
    <r>
      <t xml:space="preserve">6  </t>
    </r>
    <r>
      <rPr>
        <b/>
        <sz val="12"/>
        <color rgb="FFFF0000"/>
        <rFont val="Times New Roman"/>
        <family val="1"/>
        <charset val="204"/>
      </rPr>
      <t>↑</t>
    </r>
  </si>
  <si>
    <r>
      <t>5</t>
    </r>
    <r>
      <rPr>
        <sz val="12"/>
        <color rgb="FFFF0000"/>
        <rFont val="Times New Roman"/>
        <family val="1"/>
        <charset val="204"/>
      </rPr>
      <t xml:space="preserve">  ↑</t>
    </r>
  </si>
  <si>
    <t>4 ↑</t>
  </si>
  <si>
    <t>26FRA020</t>
  </si>
  <si>
    <t>26ITA001</t>
  </si>
  <si>
    <t>26AUT001</t>
  </si>
  <si>
    <t>4.50/52/13.00</t>
  </si>
  <si>
    <t>1.50/52.00/13.00</t>
  </si>
  <si>
    <t>7 ↑</t>
  </si>
  <si>
    <t>8 ↑</t>
  </si>
  <si>
    <t>26CZE004</t>
  </si>
  <si>
    <t>26GER012</t>
  </si>
  <si>
    <t>4.50/52/14.25</t>
  </si>
  <si>
    <t>3.00/52/14.25</t>
  </si>
  <si>
    <t>26HUN001</t>
  </si>
  <si>
    <t>2.00/52.00/14.25</t>
  </si>
  <si>
    <t>2.50/52.00/14.25</t>
  </si>
  <si>
    <t>26GER002</t>
  </si>
  <si>
    <t>26ITA003</t>
  </si>
  <si>
    <t>26NED003</t>
  </si>
  <si>
    <t>15-16</t>
  </si>
  <si>
    <t xml:space="preserve">25AUT006 </t>
  </si>
  <si>
    <t>Topolewska Zuzanna</t>
  </si>
  <si>
    <t>26GBR006</t>
  </si>
  <si>
    <t>11</t>
  </si>
  <si>
    <t>26ПРБ14</t>
  </si>
  <si>
    <t>15-19</t>
  </si>
  <si>
    <t xml:space="preserve"> по ВОДНОЛЫЖНОМУ СПОРТУ за КАТЕРОМ  на  13.08.2026 </t>
  </si>
  <si>
    <t>рейтинг на 13.08.2026</t>
  </si>
  <si>
    <r>
      <t>1-</t>
    </r>
    <r>
      <rPr>
        <b/>
        <sz val="12"/>
        <color rgb="FF00B050"/>
        <rFont val="Times New Roman"/>
        <family val="1"/>
        <charset val="204"/>
      </rPr>
      <t>3</t>
    </r>
  </si>
  <si>
    <t xml:space="preserve">9 </t>
  </si>
  <si>
    <r>
      <t>1-</t>
    </r>
    <r>
      <rPr>
        <b/>
        <sz val="12"/>
        <color rgb="FF00B050"/>
        <rFont val="Times New Roman"/>
        <family val="1"/>
        <charset val="204"/>
      </rPr>
      <t>3</t>
    </r>
    <r>
      <rPr>
        <b/>
        <sz val="12"/>
        <color rgb="FFFF0000"/>
        <rFont val="Times New Roman"/>
        <family val="1"/>
        <charset val="204"/>
      </rPr>
      <t>↑</t>
    </r>
  </si>
  <si>
    <t>26SUI007</t>
  </si>
  <si>
    <t>255КС-1</t>
  </si>
  <si>
    <t>Vaskova Sara</t>
  </si>
  <si>
    <t>Roberts Myla</t>
  </si>
  <si>
    <r>
      <rPr>
        <b/>
        <sz val="12"/>
        <color rgb="FF00B050"/>
        <rFont val="Times New Roman"/>
        <family val="1"/>
        <charset val="204"/>
      </rPr>
      <t>3</t>
    </r>
    <r>
      <rPr>
        <sz val="12"/>
        <color theme="1"/>
        <rFont val="Yu Gothic"/>
        <family val="2"/>
        <charset val="204"/>
      </rPr>
      <t>↑</t>
    </r>
  </si>
  <si>
    <t>26GBR013</t>
  </si>
  <si>
    <t>1.00/55/13.00</t>
  </si>
  <si>
    <t>26BLR001</t>
  </si>
  <si>
    <t xml:space="preserve">26ITA003 </t>
  </si>
  <si>
    <t>26EURO02</t>
  </si>
  <si>
    <t>18-19</t>
  </si>
  <si>
    <t xml:space="preserve">25ПРБ17 </t>
  </si>
  <si>
    <t>26EURO07</t>
  </si>
  <si>
    <t>26SWE023</t>
  </si>
  <si>
    <t>26SUI002</t>
  </si>
  <si>
    <t>1.50/55/16.00</t>
  </si>
  <si>
    <t>5.50/55/14,25</t>
  </si>
  <si>
    <t xml:space="preserve"> по ВОДНОЛЫЖНОМУ СПОРТУ за КАТЕРОМ  на 13.08.2026 </t>
  </si>
  <si>
    <t>26ESP001</t>
  </si>
  <si>
    <t xml:space="preserve">26USA084 </t>
  </si>
  <si>
    <t>Deste Lilli</t>
  </si>
  <si>
    <r>
      <rPr>
        <b/>
        <sz val="12"/>
        <color rgb="FF0070C0"/>
        <rFont val="Times New Roman"/>
        <family val="1"/>
        <charset val="204"/>
      </rPr>
      <t>2</t>
    </r>
  </si>
  <si>
    <r>
      <rPr>
        <b/>
        <sz val="12"/>
        <color rgb="FFFF0000"/>
        <rFont val="Times New Roman"/>
        <family val="1"/>
        <charset val="204"/>
      </rPr>
      <t>1</t>
    </r>
    <r>
      <rPr>
        <b/>
        <sz val="12"/>
        <color rgb="FFFF0000"/>
        <rFont val="Yu Gothic"/>
        <family val="2"/>
        <charset val="204"/>
      </rPr>
      <t>↑</t>
    </r>
  </si>
  <si>
    <r>
      <rPr>
        <b/>
        <sz val="12"/>
        <color rgb="FF00B050"/>
        <rFont val="Times New Roman"/>
        <family val="1"/>
        <charset val="204"/>
      </rPr>
      <t>3</t>
    </r>
    <r>
      <rPr>
        <b/>
        <sz val="12"/>
        <color rgb="FF00B050"/>
        <rFont val="Yu Gothic"/>
        <family val="2"/>
        <charset val="204"/>
      </rPr>
      <t>↑</t>
    </r>
  </si>
  <si>
    <t>3.00/55/12.00</t>
  </si>
  <si>
    <t xml:space="preserve">26EURO02 </t>
  </si>
  <si>
    <t>4,00/55/12,00</t>
  </si>
  <si>
    <t>2,25/55/12.00</t>
  </si>
  <si>
    <t>Thomsen Sina</t>
  </si>
  <si>
    <t>8-9</t>
  </si>
  <si>
    <t>10-14</t>
  </si>
  <si>
    <t>2,00/55/10.75</t>
  </si>
  <si>
    <t>26ITA004</t>
  </si>
  <si>
    <t>26FRA005</t>
  </si>
  <si>
    <t>5,5/55/11.25</t>
  </si>
  <si>
    <t>1,50/55/11,00</t>
  </si>
  <si>
    <t>5,50/55/12.00</t>
  </si>
  <si>
    <t>17-21</t>
  </si>
  <si>
    <t>6   athletes</t>
  </si>
  <si>
    <t>4.00/55.00/12.00</t>
  </si>
  <si>
    <t>8-10</t>
  </si>
  <si>
    <t>11-15</t>
  </si>
  <si>
    <t>16-19</t>
  </si>
  <si>
    <t>26FRA014</t>
  </si>
  <si>
    <t>26AUT006</t>
  </si>
  <si>
    <t>26FRA021</t>
  </si>
  <si>
    <t>26GBR040</t>
  </si>
  <si>
    <t>Roberts Lucy</t>
  </si>
  <si>
    <t>26GBR009</t>
  </si>
  <si>
    <t>26ЧРБ / 25 ЧЕ</t>
  </si>
  <si>
    <t>26BLR001/26ПРБ</t>
  </si>
  <si>
    <t>26GEO001</t>
  </si>
  <si>
    <t>26SWE019</t>
  </si>
  <si>
    <t>Didden Victoria</t>
  </si>
  <si>
    <t>25BEL011</t>
  </si>
  <si>
    <t> SUI</t>
  </si>
  <si>
    <t>26CZE001</t>
  </si>
  <si>
    <t>26GRE004</t>
  </si>
  <si>
    <t>Theerova Ella</t>
  </si>
  <si>
    <t> CZE</t>
  </si>
  <si>
    <t>25CZE004</t>
  </si>
  <si>
    <t>NAEL Tessa</t>
  </si>
  <si>
    <t> FRA</t>
  </si>
  <si>
    <t>26AUT004</t>
  </si>
  <si>
    <r>
      <t>2</t>
    </r>
    <r>
      <rPr>
        <b/>
        <sz val="12"/>
        <color rgb="FF0070C0"/>
        <rFont val="Yu Gothic"/>
        <family val="2"/>
        <charset val="204"/>
      </rPr>
      <t>↑</t>
    </r>
  </si>
  <si>
    <t>26GRE003</t>
  </si>
  <si>
    <t>26FIN002</t>
  </si>
  <si>
    <t>26GBR005</t>
  </si>
  <si>
    <t>Schuster Sarah</t>
  </si>
  <si>
    <t>Kučerová Kateřina</t>
  </si>
  <si>
    <t>Pylypenko Arina</t>
  </si>
  <si>
    <t>25UKR006</t>
  </si>
  <si>
    <t>U8</t>
  </si>
  <si>
    <t>Sushko Alisa</t>
  </si>
  <si>
    <t xml:space="preserve">Krupskaya Elizaveta </t>
  </si>
  <si>
    <t>Krupskaya Anastasiya</t>
  </si>
  <si>
    <t>26CAN001</t>
  </si>
  <si>
    <t>26superfinal MVI</t>
  </si>
  <si>
    <t>26 ОРС17</t>
  </si>
  <si>
    <t xml:space="preserve"> по ВОДНОЛЫЖНОМУ СПОРТУ за КАТЕРОМ  на  13.08.2026</t>
  </si>
  <si>
    <t>26FIN0002</t>
  </si>
  <si>
    <t>Eidsæther Malin</t>
  </si>
  <si>
    <t>26NOR028</t>
  </si>
  <si>
    <t>Бочарникова Ника</t>
  </si>
  <si>
    <t>0,5/52/13.0</t>
  </si>
  <si>
    <t>2,5/52/16.0</t>
  </si>
  <si>
    <t>4,00/52/13.00</t>
  </si>
  <si>
    <t>5,00/52/13,0</t>
  </si>
  <si>
    <t>2.00/52/13.0</t>
  </si>
  <si>
    <t>26RL RB</t>
  </si>
  <si>
    <t>2.00/52/14.25</t>
  </si>
  <si>
    <t>2,0/52/16.00</t>
  </si>
  <si>
    <t>3.00/49/18.25</t>
  </si>
  <si>
    <t>4,00/52/18.25</t>
  </si>
  <si>
    <t>2.50/49</t>
  </si>
  <si>
    <t>Hansson Elly</t>
  </si>
  <si>
    <t>3,50/52/13,0</t>
  </si>
  <si>
    <t>BALLON Tia</t>
  </si>
  <si>
    <t>1,0/52/16.00</t>
  </si>
  <si>
    <t>0,5/52/14.25</t>
  </si>
  <si>
    <t>4.0055/13.00</t>
  </si>
  <si>
    <t>2.0055/13.00</t>
  </si>
  <si>
    <t>50,10</t>
  </si>
  <si>
    <t>26 RL RB</t>
  </si>
  <si>
    <t>25USA166</t>
  </si>
  <si>
    <t>Kazelskaya Maryia</t>
  </si>
  <si>
    <t>26RLRB</t>
  </si>
  <si>
    <t>3/0,/55/13.00</t>
  </si>
  <si>
    <r>
      <t>1</t>
    </r>
    <r>
      <rPr>
        <b/>
        <sz val="14"/>
        <color rgb="FFFF0000"/>
        <rFont val="Times New Roman"/>
        <family val="1"/>
        <charset val="204"/>
      </rPr>
      <t>⇧</t>
    </r>
  </si>
  <si>
    <r>
      <t xml:space="preserve">6 </t>
    </r>
    <r>
      <rPr>
        <b/>
        <sz val="12"/>
        <color rgb="FFFF0000"/>
        <rFont val="Times New Roman"/>
        <family val="1"/>
        <charset val="204"/>
      </rPr>
      <t>⇧</t>
    </r>
  </si>
  <si>
    <r>
      <t xml:space="preserve">3 </t>
    </r>
    <r>
      <rPr>
        <b/>
        <sz val="12"/>
        <color rgb="FFFF0000"/>
        <rFont val="Times New Roman"/>
        <family val="1"/>
        <charset val="204"/>
      </rPr>
      <t>⇧</t>
    </r>
  </si>
  <si>
    <t xml:space="preserve">Фролова  Алина </t>
  </si>
  <si>
    <t>Фролова Алина</t>
  </si>
  <si>
    <t>26ПРБ17</t>
  </si>
  <si>
    <t>25RL RB      26RL RB</t>
  </si>
  <si>
    <t>результаты рейтинга Республики Беларусь , которые могут отличаться от иющихся в системе ЕМС</t>
  </si>
  <si>
    <t>3,00/55/14,25</t>
  </si>
  <si>
    <t>26ПРБ21</t>
  </si>
  <si>
    <t>3.00/55/14.25</t>
  </si>
  <si>
    <t>2,00/55/14,25</t>
  </si>
  <si>
    <t>2,50/55/14.25</t>
  </si>
  <si>
    <t>1,00/55/14,25</t>
  </si>
  <si>
    <r>
      <rPr>
        <sz val="12"/>
        <rFont val="Times New Roman"/>
        <family val="1"/>
        <charset val="204"/>
      </rPr>
      <t>8--9</t>
    </r>
  </si>
  <si>
    <t>25-26 RLRB</t>
  </si>
  <si>
    <t>Krupskaya Elizaveta</t>
  </si>
  <si>
    <t xml:space="preserve">Синим цветом выделены результаты, которые были улучшены на дату создания рейтинга.  Черным цветом -результаты, показанные в 2025 году,  или результаты, которые были внесены в  предыдущий рейтинг и оставшиеся без изменений </t>
  </si>
  <si>
    <t>Места в рейтинге при одинаковых результатах определяются по второму результату спортсмена.</t>
  </si>
  <si>
    <t>Отсутствие места в графе "рейтинг ЕА" означает отсутствие результата в данном виде,  соответствующего требованию в критериях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</si>
</sst>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C000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Symbol"/>
      <family val="1"/>
      <charset val="2"/>
    </font>
    <font>
      <b/>
      <sz val="12"/>
      <color theme="5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rgb="FFFFC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000000"/>
      <name val="Verdana"/>
      <family val="2"/>
      <charset val="204"/>
    </font>
    <font>
      <i/>
      <sz val="10"/>
      <color rgb="FF0070C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color rgb="FF0070C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1"/>
      <color theme="5" tint="-0.249977111117893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b/>
      <sz val="12"/>
      <color rgb="FF1EC822"/>
      <name val="Times New Roman"/>
      <family val="1"/>
      <charset val="204"/>
    </font>
    <font>
      <b/>
      <sz val="12"/>
      <color theme="8" tint="-0.249977111117893"/>
      <name val="Times New Roman"/>
      <family val="1"/>
      <charset val="204"/>
    </font>
    <font>
      <b/>
      <i/>
      <sz val="10"/>
      <color theme="8" tint="-0.24997711111789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rgb="FF0070C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8"/>
      <name val="Segoe UI Semilight"/>
      <family val="2"/>
      <charset val="204"/>
    </font>
    <font>
      <b/>
      <sz val="8"/>
      <color theme="1"/>
      <name val="Segoe UI Semilight"/>
      <family val="2"/>
      <charset val="204"/>
    </font>
    <font>
      <b/>
      <sz val="8"/>
      <name val="Segoe UI Semilight"/>
      <family val="2"/>
      <charset val="204"/>
    </font>
    <font>
      <sz val="8"/>
      <color theme="1"/>
      <name val="Segoe UI Semilight"/>
      <family val="2"/>
      <charset val="204"/>
    </font>
    <font>
      <sz val="12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212529"/>
      <name val="Arial"/>
      <family val="2"/>
      <charset val="204"/>
    </font>
    <font>
      <b/>
      <sz val="12"/>
      <color rgb="FF00B050"/>
      <name val="Yu Gothic"/>
      <family val="2"/>
      <charset val="204"/>
    </font>
    <font>
      <b/>
      <sz val="12"/>
      <color rgb="FFFF0000"/>
      <name val="Yu Gothic"/>
      <family val="2"/>
      <charset val="204"/>
    </font>
    <font>
      <sz val="12"/>
      <color theme="1"/>
      <name val="Yu Gothic"/>
      <family val="2"/>
      <charset val="204"/>
    </font>
    <font>
      <u/>
      <sz val="10"/>
      <name val="Calibri"/>
      <family val="2"/>
      <charset val="204"/>
      <scheme val="minor"/>
    </font>
    <font>
      <sz val="12"/>
      <color rgb="FF212529"/>
      <name val="Arial"/>
      <family val="2"/>
      <charset val="204"/>
    </font>
    <font>
      <sz val="10"/>
      <color rgb="FF212529"/>
      <name val="Arial"/>
      <family val="2"/>
      <charset val="204"/>
    </font>
    <font>
      <sz val="10"/>
      <color rgb="FF21252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212529"/>
      <name val="Arial"/>
      <family val="2"/>
      <charset val="204"/>
    </font>
    <font>
      <b/>
      <sz val="12"/>
      <color rgb="FF0070C0"/>
      <name val="Yu Gothic"/>
      <family val="2"/>
      <charset val="204"/>
    </font>
    <font>
      <b/>
      <sz val="12"/>
      <color theme="4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1"/>
      <color rgb="FFFFC000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b/>
      <sz val="12"/>
      <color theme="8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rgb="FF212529"/>
      <name val="Arial"/>
      <family val="2"/>
      <charset val="204"/>
    </font>
    <font>
      <b/>
      <sz val="12"/>
      <name val="Yu Gothic"/>
      <family val="2"/>
      <charset val="204"/>
    </font>
    <font>
      <b/>
      <sz val="14"/>
      <color rgb="FFFF0000"/>
      <name val="Times New Roman"/>
      <family val="1"/>
      <charset val="204"/>
    </font>
    <font>
      <i/>
      <sz val="11"/>
      <color theme="8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E6FEDE"/>
        <bgColor indexed="64"/>
      </patternFill>
    </fill>
    <fill>
      <patternFill patternType="solid">
        <fgColor rgb="FF7DFF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7FF97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FF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EFE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rgb="FFDEE2E6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14">
    <xf numFmtId="0" fontId="0" fillId="0" borderId="0" xfId="0"/>
    <xf numFmtId="4" fontId="2" fillId="0" borderId="4" xfId="0" applyNumberFormat="1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6" fillId="0" borderId="0" xfId="0" applyFont="1"/>
    <xf numFmtId="0" fontId="10" fillId="0" borderId="0" xfId="0" applyFont="1"/>
    <xf numFmtId="0" fontId="12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6" fillId="6" borderId="0" xfId="0" applyFont="1" applyFill="1"/>
    <xf numFmtId="0" fontId="10" fillId="6" borderId="0" xfId="0" applyFont="1" applyFill="1"/>
    <xf numFmtId="0" fontId="11" fillId="6" borderId="0" xfId="0" applyFont="1" applyFill="1"/>
    <xf numFmtId="0" fontId="19" fillId="6" borderId="0" xfId="0" applyFont="1" applyFill="1"/>
    <xf numFmtId="0" fontId="22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/>
    <xf numFmtId="164" fontId="11" fillId="0" borderId="4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/>
    <xf numFmtId="2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center"/>
    </xf>
    <xf numFmtId="0" fontId="16" fillId="0" borderId="4" xfId="0" applyFont="1" applyFill="1" applyBorder="1"/>
    <xf numFmtId="0" fontId="16" fillId="0" borderId="4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9" fillId="0" borderId="0" xfId="0" applyFont="1" applyFill="1"/>
    <xf numFmtId="0" fontId="0" fillId="0" borderId="0" xfId="0" applyFill="1" applyBorder="1"/>
    <xf numFmtId="0" fontId="31" fillId="0" borderId="0" xfId="0" applyFont="1" applyFill="1" applyBorder="1"/>
    <xf numFmtId="0" fontId="16" fillId="6" borderId="0" xfId="0" applyFont="1" applyFill="1" applyBorder="1"/>
    <xf numFmtId="0" fontId="24" fillId="6" borderId="0" xfId="0" applyFont="1" applyFill="1" applyBorder="1" applyAlignment="1">
      <alignment horizontal="center"/>
    </xf>
    <xf numFmtId="0" fontId="20" fillId="6" borderId="0" xfId="0" applyFont="1" applyFill="1" applyBorder="1" applyAlignment="1">
      <alignment horizontal="center"/>
    </xf>
    <xf numFmtId="4" fontId="4" fillId="6" borderId="0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0" fontId="27" fillId="6" borderId="0" xfId="0" applyFont="1" applyFill="1" applyBorder="1" applyAlignment="1">
      <alignment horizontal="right"/>
    </xf>
    <xf numFmtId="0" fontId="16" fillId="6" borderId="13" xfId="0" applyFont="1" applyFill="1" applyBorder="1"/>
    <xf numFmtId="0" fontId="24" fillId="6" borderId="13" xfId="0" applyFont="1" applyFill="1" applyBorder="1" applyAlignment="1">
      <alignment horizontal="center"/>
    </xf>
    <xf numFmtId="0" fontId="26" fillId="6" borderId="13" xfId="0" applyFont="1" applyFill="1" applyBorder="1" applyAlignment="1">
      <alignment horizontal="center"/>
    </xf>
    <xf numFmtId="0" fontId="20" fillId="6" borderId="13" xfId="0" applyFont="1" applyFill="1" applyBorder="1" applyAlignment="1">
      <alignment horizontal="center"/>
    </xf>
    <xf numFmtId="0" fontId="11" fillId="6" borderId="13" xfId="0" applyFont="1" applyFill="1" applyBorder="1"/>
    <xf numFmtId="4" fontId="4" fillId="6" borderId="13" xfId="0" applyNumberFormat="1" applyFont="1" applyFill="1" applyBorder="1" applyAlignment="1">
      <alignment horizontal="center"/>
    </xf>
    <xf numFmtId="0" fontId="28" fillId="6" borderId="1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right"/>
    </xf>
    <xf numFmtId="0" fontId="0" fillId="0" borderId="4" xfId="0" applyFill="1" applyBorder="1"/>
    <xf numFmtId="0" fontId="9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right" vertical="top"/>
    </xf>
    <xf numFmtId="0" fontId="26" fillId="6" borderId="0" xfId="0" applyFont="1" applyFill="1" applyBorder="1" applyAlignment="1">
      <alignment horizontal="center"/>
    </xf>
    <xf numFmtId="0" fontId="11" fillId="6" borderId="0" xfId="0" applyFont="1" applyFill="1" applyBorder="1"/>
    <xf numFmtId="0" fontId="28" fillId="6" borderId="0" xfId="0" applyFont="1" applyFill="1" applyBorder="1" applyAlignment="1">
      <alignment horizontal="center" vertical="center" wrapText="1"/>
    </xf>
    <xf numFmtId="0" fontId="10" fillId="6" borderId="14" xfId="0" applyFont="1" applyFill="1" applyBorder="1"/>
    <xf numFmtId="0" fontId="11" fillId="6" borderId="15" xfId="0" applyFont="1" applyFill="1" applyBorder="1"/>
    <xf numFmtId="0" fontId="1" fillId="0" borderId="4" xfId="0" applyFont="1" applyFill="1" applyBorder="1"/>
    <xf numFmtId="0" fontId="11" fillId="5" borderId="4" xfId="0" applyFont="1" applyFill="1" applyBorder="1" applyAlignment="1">
      <alignment horizontal="center"/>
    </xf>
    <xf numFmtId="0" fontId="16" fillId="0" borderId="16" xfId="0" applyFont="1" applyFill="1" applyBorder="1"/>
    <xf numFmtId="0" fontId="1" fillId="0" borderId="16" xfId="0" applyFont="1" applyFill="1" applyBorder="1" applyAlignment="1">
      <alignment horizontal="center"/>
    </xf>
    <xf numFmtId="0" fontId="16" fillId="0" borderId="10" xfId="0" applyFont="1" applyFill="1" applyBorder="1"/>
    <xf numFmtId="0" fontId="23" fillId="0" borderId="10" xfId="0" applyFont="1" applyFill="1" applyBorder="1"/>
    <xf numFmtId="2" fontId="33" fillId="0" borderId="4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vertical="center"/>
    </xf>
    <xf numFmtId="3" fontId="1" fillId="0" borderId="4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37" fillId="0" borderId="4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left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40" fillId="0" borderId="4" xfId="0" applyFont="1" applyFill="1" applyBorder="1" applyAlignment="1">
      <alignment horizontal="center"/>
    </xf>
    <xf numFmtId="0" fontId="15" fillId="0" borderId="4" xfId="0" applyFont="1" applyFill="1" applyBorder="1"/>
    <xf numFmtId="0" fontId="16" fillId="0" borderId="0" xfId="0" applyFont="1" applyFill="1"/>
    <xf numFmtId="0" fontId="20" fillId="0" borderId="2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5" fillId="0" borderId="9" xfId="0" applyFont="1" applyFill="1" applyBorder="1"/>
    <xf numFmtId="0" fontId="15" fillId="0" borderId="10" xfId="0" applyFont="1" applyFill="1" applyBorder="1"/>
    <xf numFmtId="0" fontId="1" fillId="0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4" fontId="4" fillId="0" borderId="10" xfId="0" applyNumberFormat="1" applyFont="1" applyFill="1" applyBorder="1" applyAlignment="1">
      <alignment horizontal="center"/>
    </xf>
    <xf numFmtId="0" fontId="5" fillId="0" borderId="0" xfId="1" applyFill="1" applyBorder="1" applyAlignment="1">
      <alignment horizontal="left" vertical="center"/>
    </xf>
    <xf numFmtId="0" fontId="15" fillId="0" borderId="8" xfId="0" applyFont="1" applyFill="1" applyBorder="1"/>
    <xf numFmtId="0" fontId="19" fillId="0" borderId="0" xfId="0" applyFont="1" applyFill="1" applyBorder="1"/>
    <xf numFmtId="0" fontId="11" fillId="4" borderId="4" xfId="0" applyFont="1" applyFill="1" applyBorder="1" applyAlignment="1">
      <alignment horizontal="center"/>
    </xf>
    <xf numFmtId="0" fontId="15" fillId="0" borderId="16" xfId="0" applyFont="1" applyFill="1" applyBorder="1"/>
    <xf numFmtId="0" fontId="11" fillId="4" borderId="16" xfId="0" applyFont="1" applyFill="1" applyBorder="1" applyAlignment="1">
      <alignment horizontal="center"/>
    </xf>
    <xf numFmtId="0" fontId="8" fillId="0" borderId="10" xfId="0" applyFont="1" applyFill="1" applyBorder="1"/>
    <xf numFmtId="0" fontId="11" fillId="5" borderId="1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6" fillId="6" borderId="0" xfId="0" applyFont="1" applyFill="1" applyBorder="1" applyAlignment="1"/>
    <xf numFmtId="0" fontId="1" fillId="0" borderId="18" xfId="0" applyFont="1" applyFill="1" applyBorder="1" applyAlignment="1">
      <alignment horizontal="center"/>
    </xf>
    <xf numFmtId="4" fontId="2" fillId="0" borderId="16" xfId="0" applyNumberFormat="1" applyFont="1" applyFill="1" applyBorder="1" applyAlignment="1">
      <alignment horizontal="center"/>
    </xf>
    <xf numFmtId="3" fontId="1" fillId="0" borderId="10" xfId="0" applyNumberFormat="1" applyFont="1" applyFill="1" applyBorder="1" applyAlignment="1">
      <alignment horizontal="center"/>
    </xf>
    <xf numFmtId="0" fontId="0" fillId="0" borderId="10" xfId="0" applyFill="1" applyBorder="1"/>
    <xf numFmtId="3" fontId="3" fillId="0" borderId="0" xfId="0" applyNumberFormat="1" applyFont="1" applyFill="1" applyBorder="1" applyAlignment="1">
      <alignment horizontal="center"/>
    </xf>
    <xf numFmtId="0" fontId="11" fillId="6" borderId="0" xfId="0" applyFont="1" applyFill="1" applyBorder="1" applyAlignment="1">
      <alignment horizontal="right" vertical="center"/>
    </xf>
    <xf numFmtId="0" fontId="8" fillId="0" borderId="16" xfId="0" applyFont="1" applyFill="1" applyBorder="1"/>
    <xf numFmtId="0" fontId="11" fillId="5" borderId="16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left"/>
    </xf>
    <xf numFmtId="0" fontId="20" fillId="4" borderId="4" xfId="0" applyFont="1" applyFill="1" applyBorder="1" applyAlignment="1">
      <alignment horizontal="center"/>
    </xf>
    <xf numFmtId="0" fontId="26" fillId="9" borderId="4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/>
    </xf>
    <xf numFmtId="0" fontId="42" fillId="9" borderId="4" xfId="0" applyFont="1" applyFill="1" applyBorder="1" applyAlignment="1">
      <alignment horizontal="center" vertical="center" wrapText="1"/>
    </xf>
    <xf numFmtId="0" fontId="43" fillId="9" borderId="4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45" fillId="0" borderId="0" xfId="0" applyFont="1"/>
    <xf numFmtId="0" fontId="1" fillId="6" borderId="14" xfId="0" applyFont="1" applyFill="1" applyBorder="1" applyAlignment="1"/>
    <xf numFmtId="0" fontId="1" fillId="6" borderId="0" xfId="0" applyFont="1" applyFill="1" applyBorder="1" applyAlignment="1">
      <alignment horizontal="center"/>
    </xf>
    <xf numFmtId="0" fontId="23" fillId="6" borderId="10" xfId="0" applyFont="1" applyFill="1" applyBorder="1"/>
    <xf numFmtId="49" fontId="25" fillId="0" borderId="4" xfId="0" applyNumberFormat="1" applyFont="1" applyFill="1" applyBorder="1" applyAlignment="1">
      <alignment horizontal="center"/>
    </xf>
    <xf numFmtId="0" fontId="23" fillId="6" borderId="4" xfId="0" applyFont="1" applyFill="1" applyBorder="1"/>
    <xf numFmtId="0" fontId="23" fillId="6" borderId="0" xfId="0" applyFont="1" applyFill="1"/>
    <xf numFmtId="0" fontId="45" fillId="0" borderId="0" xfId="0" applyFont="1" applyFill="1"/>
    <xf numFmtId="0" fontId="25" fillId="0" borderId="0" xfId="0" applyFont="1" applyFill="1"/>
    <xf numFmtId="0" fontId="1" fillId="0" borderId="0" xfId="0" applyFont="1" applyFill="1" applyBorder="1" applyAlignment="1"/>
    <xf numFmtId="0" fontId="19" fillId="0" borderId="0" xfId="0" applyFont="1"/>
    <xf numFmtId="0" fontId="58" fillId="0" borderId="4" xfId="0" applyFont="1" applyFill="1" applyBorder="1" applyAlignment="1">
      <alignment horizontal="center" vertical="center" wrapText="1"/>
    </xf>
    <xf numFmtId="0" fontId="59" fillId="8" borderId="4" xfId="0" applyFont="1" applyFill="1" applyBorder="1" applyAlignment="1">
      <alignment vertical="center" wrapText="1"/>
    </xf>
    <xf numFmtId="0" fontId="59" fillId="12" borderId="4" xfId="0" applyFont="1" applyFill="1" applyBorder="1" applyAlignment="1">
      <alignment vertical="center" wrapText="1"/>
    </xf>
    <xf numFmtId="0" fontId="1" fillId="11" borderId="4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23" fillId="6" borderId="4" xfId="0" applyFont="1" applyFill="1" applyBorder="1" applyAlignment="1">
      <alignment horizontal="left" vertical="center"/>
    </xf>
    <xf numFmtId="0" fontId="31" fillId="6" borderId="0" xfId="0" applyFont="1" applyFill="1" applyBorder="1"/>
    <xf numFmtId="0" fontId="45" fillId="0" borderId="0" xfId="0" applyFont="1" applyBorder="1"/>
    <xf numFmtId="0" fontId="45" fillId="6" borderId="0" xfId="0" applyFont="1" applyFill="1"/>
    <xf numFmtId="0" fontId="1" fillId="6" borderId="14" xfId="0" applyFont="1" applyFill="1" applyBorder="1" applyAlignment="1">
      <alignment horizontal="left"/>
    </xf>
    <xf numFmtId="0" fontId="6" fillId="6" borderId="0" xfId="0" applyFont="1" applyFill="1"/>
    <xf numFmtId="0" fontId="10" fillId="6" borderId="0" xfId="0" applyFont="1" applyFill="1" applyAlignment="1">
      <alignment horizontal="center" vertical="center"/>
    </xf>
    <xf numFmtId="0" fontId="24" fillId="6" borderId="0" xfId="0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0" fontId="62" fillId="0" borderId="4" xfId="0" applyFont="1" applyFill="1" applyBorder="1" applyAlignment="1">
      <alignment horizontal="right" vertical="center"/>
    </xf>
    <xf numFmtId="0" fontId="25" fillId="6" borderId="0" xfId="0" applyFont="1" applyFill="1" applyBorder="1"/>
    <xf numFmtId="0" fontId="25" fillId="0" borderId="0" xfId="0" applyFont="1" applyFill="1" applyBorder="1"/>
    <xf numFmtId="0" fontId="23" fillId="0" borderId="0" xfId="0" applyFont="1" applyFill="1"/>
    <xf numFmtId="0" fontId="31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2" fillId="8" borderId="4" xfId="0" applyFont="1" applyFill="1" applyBorder="1" applyAlignment="1">
      <alignment horizontal="left" vertical="center"/>
    </xf>
    <xf numFmtId="0" fontId="32" fillId="12" borderId="4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center" vertical="center"/>
    </xf>
    <xf numFmtId="0" fontId="24" fillId="6" borderId="14" xfId="0" applyFont="1" applyFill="1" applyBorder="1" applyAlignment="1"/>
    <xf numFmtId="2" fontId="56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5" fillId="6" borderId="0" xfId="0" applyFont="1" applyFill="1" applyBorder="1"/>
    <xf numFmtId="0" fontId="45" fillId="0" borderId="0" xfId="0" applyFont="1" applyFill="1" applyBorder="1"/>
    <xf numFmtId="0" fontId="1" fillId="6" borderId="0" xfId="0" applyFont="1" applyFill="1" applyBorder="1" applyAlignment="1"/>
    <xf numFmtId="0" fontId="1" fillId="0" borderId="4" xfId="0" applyFont="1" applyFill="1" applyBorder="1" applyAlignment="1"/>
    <xf numFmtId="0" fontId="1" fillId="0" borderId="19" xfId="0" applyFont="1" applyFill="1" applyBorder="1" applyAlignment="1">
      <alignment horizontal="center" vertical="center" wrapText="1"/>
    </xf>
    <xf numFmtId="4" fontId="1" fillId="0" borderId="19" xfId="0" applyNumberFormat="1" applyFont="1" applyFill="1" applyBorder="1" applyAlignment="1">
      <alignment horizontal="center" wrapText="1"/>
    </xf>
    <xf numFmtId="0" fontId="46" fillId="0" borderId="0" xfId="0" applyFont="1" applyFill="1" applyBorder="1" applyAlignment="1">
      <alignment horizontal="center" wrapText="1"/>
    </xf>
    <xf numFmtId="0" fontId="63" fillId="0" borderId="10" xfId="0" applyFont="1" applyBorder="1" applyAlignment="1">
      <alignment horizontal="center"/>
    </xf>
    <xf numFmtId="0" fontId="46" fillId="0" borderId="9" xfId="0" applyFont="1" applyFill="1" applyBorder="1" applyAlignment="1">
      <alignment horizontal="center" vertical="center" wrapText="1"/>
    </xf>
    <xf numFmtId="4" fontId="24" fillId="0" borderId="9" xfId="0" applyNumberFormat="1" applyFont="1" applyFill="1" applyBorder="1" applyAlignment="1">
      <alignment horizontal="center" wrapText="1"/>
    </xf>
    <xf numFmtId="0" fontId="48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2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Border="1" applyAlignment="1">
      <alignment horizontal="center"/>
    </xf>
    <xf numFmtId="4" fontId="50" fillId="0" borderId="0" xfId="0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 vertical="center"/>
    </xf>
    <xf numFmtId="4" fontId="2" fillId="11" borderId="4" xfId="0" applyNumberFormat="1" applyFont="1" applyFill="1" applyBorder="1" applyAlignment="1">
      <alignment horizontal="center"/>
    </xf>
    <xf numFmtId="3" fontId="1" fillId="11" borderId="4" xfId="0" applyNumberFormat="1" applyFont="1" applyFill="1" applyBorder="1" applyAlignment="1">
      <alignment horizontal="center"/>
    </xf>
    <xf numFmtId="164" fontId="1" fillId="11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/>
    </xf>
    <xf numFmtId="164" fontId="22" fillId="11" borderId="4" xfId="0" applyNumberFormat="1" applyFont="1" applyFill="1" applyBorder="1" applyAlignment="1">
      <alignment horizontal="center" vertical="center"/>
    </xf>
    <xf numFmtId="2" fontId="55" fillId="11" borderId="4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164" fontId="52" fillId="0" borderId="0" xfId="0" applyNumberFormat="1" applyFont="1" applyFill="1" applyBorder="1" applyAlignment="1">
      <alignment horizontal="center" vertical="center"/>
    </xf>
    <xf numFmtId="2" fontId="53" fillId="0" borderId="0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/>
    </xf>
    <xf numFmtId="2" fontId="55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3" fontId="1" fillId="0" borderId="16" xfId="0" applyNumberFormat="1" applyFont="1" applyFill="1" applyBorder="1" applyAlignment="1">
      <alignment horizontal="center"/>
    </xf>
    <xf numFmtId="2" fontId="55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 vertical="top"/>
    </xf>
    <xf numFmtId="3" fontId="1" fillId="0" borderId="4" xfId="0" applyNumberFormat="1" applyFont="1" applyFill="1" applyBorder="1" applyAlignment="1">
      <alignment horizontal="center" vertical="top"/>
    </xf>
    <xf numFmtId="4" fontId="2" fillId="0" borderId="4" xfId="0" applyNumberFormat="1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/>
    </xf>
    <xf numFmtId="4" fontId="4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top"/>
    </xf>
    <xf numFmtId="2" fontId="53" fillId="0" borderId="0" xfId="0" applyNumberFormat="1" applyFont="1" applyFill="1" applyBorder="1" applyAlignment="1">
      <alignment horizontal="center" vertical="top"/>
    </xf>
    <xf numFmtId="0" fontId="19" fillId="0" borderId="10" xfId="0" applyFont="1" applyBorder="1"/>
    <xf numFmtId="0" fontId="31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>
      <alignment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5" fillId="0" borderId="0" xfId="0" applyFont="1" applyFill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wrapText="1"/>
    </xf>
    <xf numFmtId="0" fontId="10" fillId="6" borderId="0" xfId="0" applyFont="1" applyFill="1" applyBorder="1"/>
    <xf numFmtId="0" fontId="2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/>
    </xf>
    <xf numFmtId="0" fontId="51" fillId="0" borderId="4" xfId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23" fillId="0" borderId="4" xfId="0" applyNumberFormat="1" applyFont="1" applyFill="1" applyBorder="1" applyAlignment="1">
      <alignment horizontal="left"/>
    </xf>
    <xf numFmtId="2" fontId="31" fillId="0" borderId="0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61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Border="1" applyAlignment="1">
      <alignment horizontal="center" vertical="center"/>
    </xf>
    <xf numFmtId="0" fontId="64" fillId="6" borderId="0" xfId="1" applyFont="1" applyFill="1" applyAlignment="1">
      <alignment horizontal="left" vertical="center" wrapText="1"/>
    </xf>
    <xf numFmtId="0" fontId="36" fillId="6" borderId="0" xfId="0" applyFont="1" applyFill="1" applyBorder="1" applyAlignment="1">
      <alignment horizontal="left"/>
    </xf>
    <xf numFmtId="0" fontId="36" fillId="6" borderId="0" xfId="0" applyFont="1" applyFill="1" applyBorder="1"/>
    <xf numFmtId="0" fontId="25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/>
    <xf numFmtId="0" fontId="3" fillId="0" borderId="0" xfId="0" applyFont="1" applyFill="1" applyBorder="1"/>
    <xf numFmtId="0" fontId="24" fillId="0" borderId="0" xfId="0" applyFont="1" applyFill="1" applyBorder="1" applyAlignment="1">
      <alignment horizontal="right" vertical="center"/>
    </xf>
    <xf numFmtId="0" fontId="1" fillId="6" borderId="0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1" fillId="11" borderId="4" xfId="0" applyFont="1" applyFill="1" applyBorder="1" applyAlignment="1">
      <alignment horizontal="left"/>
    </xf>
    <xf numFmtId="2" fontId="2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left" vertical="center"/>
    </xf>
    <xf numFmtId="2" fontId="1" fillId="11" borderId="4" xfId="0" applyNumberFormat="1" applyFont="1" applyFill="1" applyBorder="1" applyAlignment="1">
      <alignment horizontal="left"/>
    </xf>
    <xf numFmtId="2" fontId="2" fillId="0" borderId="1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/>
    </xf>
    <xf numFmtId="2" fontId="2" fillId="0" borderId="10" xfId="0" applyNumberFormat="1" applyFont="1" applyFill="1" applyBorder="1" applyAlignment="1">
      <alignment horizontal="center" vertical="center"/>
    </xf>
    <xf numFmtId="2" fontId="66" fillId="0" borderId="0" xfId="0" applyNumberFormat="1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/>
    </xf>
    <xf numFmtId="2" fontId="33" fillId="0" borderId="0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top"/>
    </xf>
    <xf numFmtId="0" fontId="36" fillId="0" borderId="0" xfId="0" applyFont="1" applyFill="1" applyBorder="1"/>
    <xf numFmtId="0" fontId="36" fillId="0" borderId="0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center" vertical="center"/>
    </xf>
    <xf numFmtId="0" fontId="67" fillId="0" borderId="0" xfId="0" applyFont="1" applyFill="1" applyBorder="1"/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68" fillId="0" borderId="0" xfId="0" applyFont="1" applyFill="1" applyBorder="1"/>
    <xf numFmtId="0" fontId="68" fillId="0" borderId="0" xfId="0" applyFont="1"/>
    <xf numFmtId="0" fontId="36" fillId="6" borderId="0" xfId="0" applyFont="1" applyFill="1" applyBorder="1" applyAlignment="1">
      <alignment wrapText="1"/>
    </xf>
    <xf numFmtId="0" fontId="36" fillId="6" borderId="0" xfId="0" applyFont="1" applyFill="1" applyBorder="1" applyAlignment="1">
      <alignment horizontal="center" vertical="center" wrapText="1"/>
    </xf>
    <xf numFmtId="0" fontId="46" fillId="6" borderId="0" xfId="0" applyFont="1" applyFill="1" applyBorder="1" applyAlignment="1">
      <alignment horizontal="center" vertical="center"/>
    </xf>
    <xf numFmtId="0" fontId="21" fillId="6" borderId="0" xfId="0" applyFont="1" applyFill="1"/>
    <xf numFmtId="0" fontId="36" fillId="6" borderId="0" xfId="0" applyFont="1" applyFill="1"/>
    <xf numFmtId="0" fontId="36" fillId="6" borderId="0" xfId="0" applyFont="1" applyFill="1" applyBorder="1" applyAlignment="1">
      <alignment horizontal="right"/>
    </xf>
    <xf numFmtId="0" fontId="36" fillId="6" borderId="0" xfId="0" applyFont="1" applyFill="1" applyBorder="1" applyAlignment="1">
      <alignment horizontal="center" vertical="center"/>
    </xf>
    <xf numFmtId="0" fontId="46" fillId="6" borderId="0" xfId="0" applyFont="1" applyFill="1" applyBorder="1" applyAlignment="1">
      <alignment vertical="center"/>
    </xf>
    <xf numFmtId="0" fontId="68" fillId="6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31" fillId="0" borderId="0" xfId="0" applyFont="1" applyFill="1" applyBorder="1" applyAlignment="1">
      <alignment horizontal="right"/>
    </xf>
    <xf numFmtId="0" fontId="44" fillId="0" borderId="0" xfId="0" applyFont="1" applyFill="1" applyBorder="1"/>
    <xf numFmtId="0" fontId="24" fillId="0" borderId="0" xfId="0" applyFont="1" applyFill="1" applyBorder="1" applyAlignment="1">
      <alignment vertical="center"/>
    </xf>
    <xf numFmtId="0" fontId="70" fillId="0" borderId="0" xfId="0" applyFont="1" applyFill="1" applyBorder="1"/>
    <xf numFmtId="0" fontId="70" fillId="0" borderId="0" xfId="0" applyFont="1" applyFill="1" applyBorder="1" applyAlignment="1">
      <alignment horizontal="right"/>
    </xf>
    <xf numFmtId="0" fontId="70" fillId="0" borderId="0" xfId="0" applyFont="1" applyFill="1" applyBorder="1" applyAlignment="1">
      <alignment horizontal="center" vertical="center"/>
    </xf>
    <xf numFmtId="0" fontId="71" fillId="0" borderId="0" xfId="0" applyFont="1" applyFill="1" applyBorder="1"/>
    <xf numFmtId="0" fontId="72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vertical="center"/>
    </xf>
    <xf numFmtId="0" fontId="73" fillId="0" borderId="0" xfId="0" applyFont="1" applyFill="1" applyBorder="1"/>
    <xf numFmtId="0" fontId="73" fillId="0" borderId="0" xfId="0" applyFont="1"/>
    <xf numFmtId="0" fontId="1" fillId="0" borderId="0" xfId="0" applyFont="1" applyFill="1"/>
    <xf numFmtId="0" fontId="24" fillId="0" borderId="0" xfId="0" applyFont="1" applyFill="1" applyBorder="1" applyAlignment="1"/>
    <xf numFmtId="0" fontId="74" fillId="0" borderId="4" xfId="0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2" fillId="11" borderId="4" xfId="0" applyNumberFormat="1" applyFont="1" applyFill="1" applyBorder="1" applyAlignment="1">
      <alignment horizontal="center" vertical="center"/>
    </xf>
    <xf numFmtId="0" fontId="32" fillId="11" borderId="4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61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top" wrapText="1"/>
    </xf>
    <xf numFmtId="0" fontId="0" fillId="0" borderId="0" xfId="0" applyFont="1" applyFill="1" applyBorder="1"/>
    <xf numFmtId="0" fontId="2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3" fillId="0" borderId="4" xfId="0" applyFont="1" applyFill="1" applyBorder="1" applyAlignment="1">
      <alignment horizontal="center" vertical="top"/>
    </xf>
    <xf numFmtId="0" fontId="0" fillId="0" borderId="4" xfId="0" applyBorder="1"/>
    <xf numFmtId="0" fontId="60" fillId="6" borderId="4" xfId="0" applyFont="1" applyFill="1" applyBorder="1" applyAlignment="1">
      <alignment horizontal="center" vertical="top"/>
    </xf>
    <xf numFmtId="0" fontId="60" fillId="0" borderId="4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center"/>
    </xf>
    <xf numFmtId="4" fontId="25" fillId="6" borderId="4" xfId="0" applyNumberFormat="1" applyFont="1" applyFill="1" applyBorder="1" applyAlignment="1">
      <alignment horizontal="center"/>
    </xf>
    <xf numFmtId="0" fontId="0" fillId="0" borderId="0" xfId="0" applyFill="1"/>
    <xf numFmtId="0" fontId="9" fillId="6" borderId="4" xfId="0" applyFont="1" applyFill="1" applyBorder="1" applyAlignment="1">
      <alignment horizontal="center" vertical="top"/>
    </xf>
    <xf numFmtId="4" fontId="25" fillId="6" borderId="4" xfId="0" applyNumberFormat="1" applyFont="1" applyFill="1" applyBorder="1" applyAlignment="1">
      <alignment horizontal="left"/>
    </xf>
    <xf numFmtId="0" fontId="15" fillId="0" borderId="7" xfId="0" applyFont="1" applyFill="1" applyBorder="1"/>
    <xf numFmtId="0" fontId="1" fillId="6" borderId="16" xfId="0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horizontal="center"/>
    </xf>
    <xf numFmtId="2" fontId="2" fillId="6" borderId="16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 vertical="center"/>
    </xf>
    <xf numFmtId="2" fontId="2" fillId="6" borderId="10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0" fillId="6" borderId="0" xfId="0" applyFill="1"/>
    <xf numFmtId="0" fontId="15" fillId="0" borderId="4" xfId="0" applyFont="1" applyBorder="1"/>
    <xf numFmtId="0" fontId="7" fillId="6" borderId="4" xfId="0" applyFont="1" applyFill="1" applyBorder="1"/>
    <xf numFmtId="0" fontId="7" fillId="0" borderId="4" xfId="0" applyFont="1" applyFill="1" applyBorder="1"/>
    <xf numFmtId="0" fontId="15" fillId="6" borderId="0" xfId="0" applyFont="1" applyFill="1"/>
    <xf numFmtId="0" fontId="77" fillId="0" borderId="4" xfId="0" applyFont="1" applyBorder="1"/>
    <xf numFmtId="0" fontId="15" fillId="0" borderId="10" xfId="0" applyFont="1" applyBorder="1" applyAlignment="1"/>
    <xf numFmtId="0" fontId="15" fillId="0" borderId="0" xfId="0" applyFont="1"/>
    <xf numFmtId="0" fontId="15" fillId="0" borderId="10" xfId="0" applyFont="1" applyBorder="1"/>
    <xf numFmtId="0" fontId="52" fillId="14" borderId="4" xfId="0" applyFont="1" applyFill="1" applyBorder="1" applyAlignment="1">
      <alignment horizontal="center" vertical="center" wrapText="1"/>
    </xf>
    <xf numFmtId="0" fontId="52" fillId="8" borderId="4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0" borderId="10" xfId="0" applyFont="1" applyFill="1" applyBorder="1"/>
    <xf numFmtId="0" fontId="16" fillId="0" borderId="4" xfId="0" applyFont="1" applyBorder="1"/>
    <xf numFmtId="0" fontId="1" fillId="7" borderId="10" xfId="0" applyFont="1" applyFill="1" applyBorder="1" applyAlignment="1">
      <alignment horizontal="center"/>
    </xf>
    <xf numFmtId="0" fontId="37" fillId="0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37" fillId="0" borderId="16" xfId="0" applyFont="1" applyFill="1" applyBorder="1" applyAlignment="1">
      <alignment vertical="center"/>
    </xf>
    <xf numFmtId="0" fontId="1" fillId="4" borderId="16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5" fillId="0" borderId="0" xfId="0" applyFont="1" applyFill="1" applyBorder="1"/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/>
    <xf numFmtId="0" fontId="3" fillId="0" borderId="0" xfId="0" applyFont="1" applyFill="1" applyBorder="1"/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0" fontId="5" fillId="0" borderId="0" xfId="1"/>
    <xf numFmtId="0" fontId="16" fillId="6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1" fillId="0" borderId="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/>
    </xf>
    <xf numFmtId="0" fontId="5" fillId="0" borderId="4" xfId="1" applyBorder="1"/>
    <xf numFmtId="2" fontId="1" fillId="0" borderId="4" xfId="0" applyNumberFormat="1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10" fillId="3" borderId="4" xfId="0" quotePrefix="1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vertical="center" wrapText="1"/>
    </xf>
    <xf numFmtId="0" fontId="24" fillId="7" borderId="4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2" fillId="3" borderId="4" xfId="0" quotePrefix="1" applyFont="1" applyFill="1" applyBorder="1" applyAlignment="1">
      <alignment horizontal="center" vertical="center" wrapText="1"/>
    </xf>
    <xf numFmtId="2" fontId="10" fillId="0" borderId="10" xfId="0" applyNumberFormat="1" applyFont="1" applyFill="1" applyBorder="1" applyAlignment="1">
      <alignment horizontal="center"/>
    </xf>
    <xf numFmtId="2" fontId="10" fillId="0" borderId="16" xfId="0" applyNumberFormat="1" applyFont="1" applyFill="1" applyBorder="1" applyAlignment="1">
      <alignment horizontal="center"/>
    </xf>
    <xf numFmtId="0" fontId="10" fillId="3" borderId="16" xfId="0" quotePrefix="1" applyFont="1" applyFill="1" applyBorder="1" applyAlignment="1">
      <alignment horizontal="center" vertical="center" wrapText="1"/>
    </xf>
    <xf numFmtId="2" fontId="23" fillId="0" borderId="4" xfId="0" applyNumberFormat="1" applyFont="1" applyFill="1" applyBorder="1" applyAlignment="1">
      <alignment horizontal="center" vertical="center"/>
    </xf>
    <xf numFmtId="2" fontId="23" fillId="0" borderId="10" xfId="0" applyNumberFormat="1" applyFont="1" applyFill="1" applyBorder="1" applyAlignment="1">
      <alignment horizontal="center" vertical="center"/>
    </xf>
    <xf numFmtId="2" fontId="23" fillId="0" borderId="16" xfId="0" applyNumberFormat="1" applyFont="1" applyFill="1" applyBorder="1" applyAlignment="1">
      <alignment horizontal="center" vertical="center"/>
    </xf>
    <xf numFmtId="0" fontId="0" fillId="6" borderId="0" xfId="0" applyFill="1" applyBorder="1"/>
    <xf numFmtId="4" fontId="2" fillId="6" borderId="0" xfId="0" applyNumberFormat="1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 vertical="center" wrapText="1"/>
    </xf>
    <xf numFmtId="0" fontId="30" fillId="6" borderId="0" xfId="0" applyFont="1" applyFill="1" applyBorder="1" applyAlignment="1">
      <alignment horizontal="center" vertical="center" wrapText="1"/>
    </xf>
    <xf numFmtId="3" fontId="1" fillId="6" borderId="0" xfId="0" applyNumberFormat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0" fontId="25" fillId="0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>
      <alignment horizontal="center"/>
    </xf>
    <xf numFmtId="0" fontId="25" fillId="0" borderId="10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 vertical="top"/>
    </xf>
    <xf numFmtId="3" fontId="41" fillId="0" borderId="4" xfId="0" applyNumberFormat="1" applyFont="1" applyFill="1" applyBorder="1" applyAlignment="1">
      <alignment horizontal="center"/>
    </xf>
    <xf numFmtId="164" fontId="41" fillId="0" borderId="4" xfId="0" applyNumberFormat="1" applyFont="1" applyFill="1" applyBorder="1" applyAlignment="1">
      <alignment horizontal="center" vertical="center"/>
    </xf>
    <xf numFmtId="0" fontId="1" fillId="6" borderId="22" xfId="0" applyNumberFormat="1" applyFont="1" applyFill="1" applyBorder="1" applyAlignment="1">
      <alignment horizontal="center"/>
    </xf>
    <xf numFmtId="2" fontId="2" fillId="0" borderId="23" xfId="0" applyNumberFormat="1" applyFont="1" applyFill="1" applyBorder="1" applyAlignment="1">
      <alignment horizontal="center" vertical="center"/>
    </xf>
    <xf numFmtId="3" fontId="1" fillId="0" borderId="22" xfId="0" applyNumberFormat="1" applyFont="1" applyFill="1" applyBorder="1" applyAlignment="1">
      <alignment horizontal="center"/>
    </xf>
    <xf numFmtId="4" fontId="2" fillId="0" borderId="22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 vertical="center"/>
    </xf>
    <xf numFmtId="2" fontId="3" fillId="0" borderId="22" xfId="0" applyNumberFormat="1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/>
    </xf>
    <xf numFmtId="2" fontId="23" fillId="0" borderId="23" xfId="0" applyNumberFormat="1" applyFont="1" applyFill="1" applyBorder="1" applyAlignment="1">
      <alignment horizontal="left"/>
    </xf>
    <xf numFmtId="164" fontId="22" fillId="0" borderId="22" xfId="0" applyNumberFormat="1" applyFont="1" applyFill="1" applyBorder="1" applyAlignment="1">
      <alignment horizontal="center" vertical="center"/>
    </xf>
    <xf numFmtId="0" fontId="41" fillId="11" borderId="4" xfId="0" applyFont="1" applyFill="1" applyBorder="1" applyAlignment="1">
      <alignment horizontal="center" vertical="center" wrapText="1"/>
    </xf>
    <xf numFmtId="0" fontId="54" fillId="11" borderId="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wrapText="1"/>
    </xf>
    <xf numFmtId="0" fontId="23" fillId="0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/>
    </xf>
    <xf numFmtId="0" fontId="78" fillId="0" borderId="4" xfId="0" applyFont="1" applyFill="1" applyBorder="1" applyAlignment="1">
      <alignment horizontal="left"/>
    </xf>
    <xf numFmtId="0" fontId="59" fillId="8" borderId="10" xfId="0" applyFont="1" applyFill="1" applyBorder="1" applyAlignment="1">
      <alignment vertical="center" wrapText="1"/>
    </xf>
    <xf numFmtId="0" fontId="23" fillId="11" borderId="4" xfId="0" applyFont="1" applyFill="1" applyBorder="1" applyAlignment="1">
      <alignment horizontal="left"/>
    </xf>
    <xf numFmtId="3" fontId="1" fillId="11" borderId="4" xfId="0" applyNumberFormat="1" applyFont="1" applyFill="1" applyBorder="1" applyAlignment="1">
      <alignment horizontal="right"/>
    </xf>
    <xf numFmtId="0" fontId="45" fillId="0" borderId="4" xfId="0" applyFont="1" applyFill="1" applyBorder="1"/>
    <xf numFmtId="2" fontId="23" fillId="0" borderId="10" xfId="0" applyNumberFormat="1" applyFont="1" applyFill="1" applyBorder="1" applyAlignment="1">
      <alignment horizontal="left"/>
    </xf>
    <xf numFmtId="1" fontId="1" fillId="0" borderId="10" xfId="0" applyNumberFormat="1" applyFont="1" applyFill="1" applyBorder="1" applyAlignment="1">
      <alignment horizontal="center"/>
    </xf>
    <xf numFmtId="0" fontId="59" fillId="12" borderId="16" xfId="0" applyFont="1" applyFill="1" applyBorder="1" applyAlignment="1">
      <alignment vertical="center" wrapText="1"/>
    </xf>
    <xf numFmtId="0" fontId="1" fillId="6" borderId="0" xfId="0" applyFont="1" applyFill="1"/>
    <xf numFmtId="2" fontId="50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/>
    </xf>
    <xf numFmtId="0" fontId="1" fillId="13" borderId="16" xfId="0" applyFont="1" applyFill="1" applyBorder="1" applyAlignment="1">
      <alignment horizontal="center"/>
    </xf>
    <xf numFmtId="0" fontId="5" fillId="0" borderId="16" xfId="1" applyFill="1" applyBorder="1" applyAlignment="1">
      <alignment horizontal="left" vertical="center" wrapText="1"/>
    </xf>
    <xf numFmtId="0" fontId="79" fillId="0" borderId="4" xfId="1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4" fontId="25" fillId="6" borderId="16" xfId="0" applyNumberFormat="1" applyFont="1" applyFill="1" applyBorder="1" applyAlignment="1">
      <alignment horizontal="left"/>
    </xf>
    <xf numFmtId="0" fontId="11" fillId="0" borderId="0" xfId="0" applyFont="1" applyFill="1"/>
    <xf numFmtId="0" fontId="21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4" fontId="25" fillId="0" borderId="4" xfId="0" applyNumberFormat="1" applyFont="1" applyFill="1" applyBorder="1" applyAlignment="1">
      <alignment horizontal="left"/>
    </xf>
    <xf numFmtId="0" fontId="41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3" fillId="0" borderId="4" xfId="0" quotePrefix="1" applyFont="1" applyFill="1" applyBorder="1" applyAlignment="1">
      <alignment horizontal="center" vertical="center" wrapText="1"/>
    </xf>
    <xf numFmtId="0" fontId="77" fillId="0" borderId="4" xfId="0" applyFont="1" applyFill="1" applyBorder="1"/>
    <xf numFmtId="0" fontId="77" fillId="0" borderId="4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/>
    <xf numFmtId="0" fontId="5" fillId="12" borderId="0" xfId="1" applyFill="1" applyBorder="1" applyAlignment="1">
      <alignment vertical="top" wrapText="1"/>
    </xf>
    <xf numFmtId="0" fontId="15" fillId="0" borderId="4" xfId="0" applyFont="1" applyBorder="1" applyAlignment="1"/>
    <xf numFmtId="0" fontId="23" fillId="0" borderId="4" xfId="0" applyFont="1" applyFill="1" applyBorder="1" applyAlignment="1">
      <alignment horizontal="center" vertical="center"/>
    </xf>
    <xf numFmtId="0" fontId="76" fillId="0" borderId="4" xfId="0" applyFont="1" applyFill="1" applyBorder="1" applyAlignment="1">
      <alignment horizontal="right" vertical="center"/>
    </xf>
    <xf numFmtId="0" fontId="12" fillId="0" borderId="4" xfId="0" quotePrefix="1" applyFont="1" applyFill="1" applyBorder="1" applyAlignment="1">
      <alignment horizontal="center" vertical="center" wrapText="1"/>
    </xf>
    <xf numFmtId="4" fontId="31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5" fillId="0" borderId="19" xfId="0" applyFont="1" applyFill="1" applyBorder="1"/>
    <xf numFmtId="0" fontId="11" fillId="4" borderId="7" xfId="0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0" fontId="23" fillId="0" borderId="4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9" fillId="0" borderId="7" xfId="1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/>
    </xf>
    <xf numFmtId="0" fontId="5" fillId="0" borderId="0" xfId="1" applyBorder="1"/>
    <xf numFmtId="0" fontId="52" fillId="1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5" fillId="0" borderId="16" xfId="0" applyFont="1" applyBorder="1"/>
    <xf numFmtId="0" fontId="1" fillId="6" borderId="16" xfId="0" applyFont="1" applyFill="1" applyBorder="1" applyAlignment="1">
      <alignment horizontal="center" vertical="top"/>
    </xf>
    <xf numFmtId="0" fontId="52" fillId="8" borderId="16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/>
    </xf>
    <xf numFmtId="2" fontId="4" fillId="17" borderId="4" xfId="0" applyNumberFormat="1" applyFont="1" applyFill="1" applyBorder="1" applyAlignment="1">
      <alignment horizontal="center" vertical="center"/>
    </xf>
    <xf numFmtId="0" fontId="10" fillId="3" borderId="10" xfId="0" quotePrefix="1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 vertical="center"/>
    </xf>
    <xf numFmtId="0" fontId="52" fillId="14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52" fillId="14" borderId="16" xfId="0" applyFont="1" applyFill="1" applyBorder="1" applyAlignment="1">
      <alignment horizontal="center" vertical="center" wrapText="1"/>
    </xf>
    <xf numFmtId="49" fontId="41" fillId="0" borderId="10" xfId="0" applyNumberFormat="1" applyFont="1" applyFill="1" applyBorder="1" applyAlignment="1">
      <alignment horizontal="center"/>
    </xf>
    <xf numFmtId="164" fontId="41" fillId="0" borderId="4" xfId="0" applyNumberFormat="1" applyFont="1" applyFill="1" applyBorder="1" applyAlignment="1">
      <alignment horizontal="center"/>
    </xf>
    <xf numFmtId="0" fontId="41" fillId="0" borderId="4" xfId="0" applyNumberFormat="1" applyFont="1" applyFill="1" applyBorder="1" applyAlignment="1">
      <alignment horizontal="center"/>
    </xf>
    <xf numFmtId="2" fontId="50" fillId="0" borderId="4" xfId="0" applyNumberFormat="1" applyFont="1" applyFill="1" applyBorder="1" applyAlignment="1">
      <alignment horizontal="right"/>
    </xf>
    <xf numFmtId="0" fontId="9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2" fontId="23" fillId="0" borderId="4" xfId="0" applyNumberFormat="1" applyFont="1" applyFill="1" applyBorder="1" applyAlignment="1">
      <alignment horizontal="center"/>
    </xf>
    <xf numFmtId="2" fontId="41" fillId="0" borderId="4" xfId="0" applyNumberFormat="1" applyFont="1" applyFill="1" applyBorder="1" applyAlignment="1">
      <alignment horizontal="center"/>
    </xf>
    <xf numFmtId="2" fontId="23" fillId="0" borderId="16" xfId="0" applyNumberFormat="1" applyFont="1" applyFill="1" applyBorder="1" applyAlignment="1">
      <alignment horizontal="center"/>
    </xf>
    <xf numFmtId="0" fontId="41" fillId="0" borderId="10" xfId="0" applyNumberFormat="1" applyFont="1" applyFill="1" applyBorder="1" applyAlignment="1">
      <alignment horizontal="center"/>
    </xf>
    <xf numFmtId="2" fontId="1" fillId="0" borderId="16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1" fillId="11" borderId="4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2" fontId="41" fillId="0" borderId="4" xfId="0" applyNumberFormat="1" applyFont="1" applyFill="1" applyBorder="1" applyAlignment="1">
      <alignment horizontal="center" vertical="center"/>
    </xf>
    <xf numFmtId="2" fontId="41" fillId="0" borderId="16" xfId="0" applyNumberFormat="1" applyFont="1" applyFill="1" applyBorder="1" applyAlignment="1">
      <alignment horizontal="center" vertical="center"/>
    </xf>
    <xf numFmtId="0" fontId="59" fillId="12" borderId="10" xfId="0" applyFont="1" applyFill="1" applyBorder="1" applyAlignment="1">
      <alignment vertical="center" wrapText="1"/>
    </xf>
    <xf numFmtId="0" fontId="59" fillId="8" borderId="24" xfId="0" applyFont="1" applyFill="1" applyBorder="1" applyAlignment="1">
      <alignment vertical="center" wrapText="1"/>
    </xf>
    <xf numFmtId="0" fontId="5" fillId="0" borderId="4" xfId="1" applyFill="1" applyBorder="1"/>
    <xf numFmtId="2" fontId="1" fillId="11" borderId="4" xfId="0" applyNumberFormat="1" applyFont="1" applyFill="1" applyBorder="1" applyAlignment="1">
      <alignment horizontal="center"/>
    </xf>
    <xf numFmtId="2" fontId="41" fillId="11" borderId="4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2" fontId="1" fillId="0" borderId="16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2" fontId="41" fillId="0" borderId="10" xfId="0" applyNumberFormat="1" applyFont="1" applyFill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/>
    </xf>
    <xf numFmtId="0" fontId="23" fillId="3" borderId="10" xfId="0" quotePrefix="1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2" fontId="62" fillId="0" borderId="4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12" borderId="25" xfId="1" applyFill="1" applyBorder="1" applyAlignment="1">
      <alignment vertical="top" wrapText="1"/>
    </xf>
    <xf numFmtId="0" fontId="16" fillId="0" borderId="0" xfId="0" applyFont="1" applyAlignment="1">
      <alignment horizontal="center"/>
    </xf>
    <xf numFmtId="0" fontId="9" fillId="3" borderId="4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/>
    </xf>
    <xf numFmtId="0" fontId="23" fillId="3" borderId="4" xfId="0" quotePrefix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/>
    </xf>
    <xf numFmtId="0" fontId="16" fillId="0" borderId="16" xfId="0" applyFont="1" applyBorder="1"/>
    <xf numFmtId="0" fontId="31" fillId="0" borderId="27" xfId="0" applyFont="1" applyBorder="1" applyAlignment="1">
      <alignment horizontal="center"/>
    </xf>
    <xf numFmtId="0" fontId="74" fillId="0" borderId="4" xfId="0" applyFont="1" applyFill="1" applyBorder="1" applyAlignment="1">
      <alignment horizontal="center"/>
    </xf>
    <xf numFmtId="2" fontId="74" fillId="0" borderId="4" xfId="0" applyNumberFormat="1" applyFont="1" applyFill="1" applyBorder="1" applyAlignment="1">
      <alignment horizontal="center" vertical="center"/>
    </xf>
    <xf numFmtId="2" fontId="23" fillId="17" borderId="4" xfId="0" applyNumberFormat="1" applyFont="1" applyFill="1" applyBorder="1" applyAlignment="1">
      <alignment horizontal="center" vertical="center"/>
    </xf>
    <xf numFmtId="0" fontId="74" fillId="0" borderId="4" xfId="0" applyFont="1" applyFill="1" applyBorder="1" applyAlignment="1">
      <alignment horizontal="center" vertical="center"/>
    </xf>
    <xf numFmtId="2" fontId="74" fillId="17" borderId="4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38" fillId="12" borderId="0" xfId="1" applyFont="1" applyFill="1" applyAlignment="1">
      <alignment vertical="center" wrapText="1"/>
    </xf>
    <xf numFmtId="0" fontId="16" fillId="0" borderId="0" xfId="0" applyFont="1" applyBorder="1" applyAlignment="1">
      <alignment horizontal="center"/>
    </xf>
    <xf numFmtId="0" fontId="19" fillId="3" borderId="4" xfId="0" quotePrefix="1" applyFont="1" applyFill="1" applyBorder="1" applyAlignment="1">
      <alignment horizontal="center" vertical="center" wrapText="1"/>
    </xf>
    <xf numFmtId="0" fontId="38" fillId="0" borderId="0" xfId="1" applyFont="1"/>
    <xf numFmtId="0" fontId="38" fillId="0" borderId="12" xfId="1" applyFont="1" applyFill="1" applyBorder="1"/>
    <xf numFmtId="0" fontId="38" fillId="0" borderId="0" xfId="1" applyFont="1" applyFill="1" applyAlignment="1">
      <alignment vertical="center" wrapText="1"/>
    </xf>
    <xf numFmtId="0" fontId="38" fillId="0" borderId="12" xfId="1" applyFont="1" applyFill="1" applyBorder="1" applyAlignment="1">
      <alignment vertical="center" wrapText="1"/>
    </xf>
    <xf numFmtId="0" fontId="38" fillId="0" borderId="0" xfId="1" applyFont="1" applyFill="1"/>
    <xf numFmtId="0" fontId="45" fillId="6" borderId="0" xfId="0" applyFont="1" applyFill="1" applyBorder="1" applyAlignment="1">
      <alignment horizontal="left" vertical="center" wrapText="1"/>
    </xf>
    <xf numFmtId="0" fontId="45" fillId="6" borderId="13" xfId="0" applyFont="1" applyFill="1" applyBorder="1" applyAlignment="1">
      <alignment horizontal="left" vertical="center" wrapText="1"/>
    </xf>
    <xf numFmtId="0" fontId="38" fillId="3" borderId="12" xfId="1" applyFont="1" applyFill="1" applyBorder="1" applyAlignment="1">
      <alignment vertical="center" wrapText="1"/>
    </xf>
    <xf numFmtId="0" fontId="38" fillId="0" borderId="27" xfId="1" applyFont="1" applyFill="1" applyBorder="1" applyAlignment="1">
      <alignment vertical="center" wrapText="1"/>
    </xf>
    <xf numFmtId="0" fontId="38" fillId="0" borderId="17" xfId="1" applyFont="1" applyFill="1" applyBorder="1"/>
    <xf numFmtId="0" fontId="85" fillId="0" borderId="4" xfId="1" applyFont="1" applyFill="1" applyBorder="1" applyAlignment="1">
      <alignment vertical="center"/>
    </xf>
    <xf numFmtId="0" fontId="35" fillId="0" borderId="0" xfId="0" applyFont="1" applyAlignment="1">
      <alignment horizontal="center"/>
    </xf>
    <xf numFmtId="0" fontId="8" fillId="0" borderId="7" xfId="0" applyFont="1" applyFill="1" applyBorder="1"/>
    <xf numFmtId="4" fontId="2" fillId="0" borderId="20" xfId="0" applyNumberFormat="1" applyFont="1" applyFill="1" applyBorder="1" applyAlignment="1">
      <alignment horizontal="center"/>
    </xf>
    <xf numFmtId="0" fontId="8" fillId="0" borderId="22" xfId="0" applyFont="1" applyFill="1" applyBorder="1"/>
    <xf numFmtId="0" fontId="1" fillId="0" borderId="22" xfId="0" applyFont="1" applyFill="1" applyBorder="1" applyAlignment="1">
      <alignment horizontal="center"/>
    </xf>
    <xf numFmtId="0" fontId="38" fillId="0" borderId="4" xfId="1" applyFont="1" applyFill="1" applyBorder="1" applyAlignment="1">
      <alignment vertical="center" wrapText="1"/>
    </xf>
    <xf numFmtId="0" fontId="1" fillId="4" borderId="8" xfId="0" applyFont="1" applyFill="1" applyBorder="1"/>
    <xf numFmtId="0" fontId="1" fillId="7" borderId="8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8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164" fontId="23" fillId="0" borderId="6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/>
    </xf>
    <xf numFmtId="2" fontId="74" fillId="17" borderId="6" xfId="0" applyNumberFormat="1" applyFont="1" applyFill="1" applyBorder="1" applyAlignment="1">
      <alignment horizontal="center" vertical="center"/>
    </xf>
    <xf numFmtId="164" fontId="10" fillId="0" borderId="28" xfId="0" applyNumberFormat="1" applyFont="1" applyFill="1" applyBorder="1" applyAlignment="1">
      <alignment horizontal="center"/>
    </xf>
    <xf numFmtId="2" fontId="10" fillId="0" borderId="26" xfId="0" applyNumberFormat="1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16" fontId="9" fillId="3" borderId="8" xfId="0" quotePrefix="1" applyNumberFormat="1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9" xfId="0" quotePrefix="1" applyFont="1" applyFill="1" applyBorder="1" applyAlignment="1">
      <alignment horizontal="center" vertical="center" wrapText="1"/>
    </xf>
    <xf numFmtId="0" fontId="10" fillId="3" borderId="8" xfId="0" quotePrefix="1" applyFont="1" applyFill="1" applyBorder="1" applyAlignment="1">
      <alignment horizontal="center" vertical="center" wrapText="1"/>
    </xf>
    <xf numFmtId="17" fontId="10" fillId="3" borderId="9" xfId="0" quotePrefix="1" applyNumberFormat="1" applyFont="1" applyFill="1" applyBorder="1" applyAlignment="1">
      <alignment horizontal="center" vertical="center" wrapText="1"/>
    </xf>
    <xf numFmtId="17" fontId="10" fillId="3" borderId="23" xfId="0" quotePrefix="1" applyNumberFormat="1" applyFont="1" applyFill="1" applyBorder="1" applyAlignment="1">
      <alignment horizontal="center" vertical="center" wrapText="1"/>
    </xf>
    <xf numFmtId="0" fontId="10" fillId="3" borderId="9" xfId="0" quotePrefix="1" applyFont="1" applyFill="1" applyBorder="1" applyAlignment="1">
      <alignment horizontal="center" vertical="center" wrapText="1"/>
    </xf>
    <xf numFmtId="0" fontId="16" fillId="3" borderId="8" xfId="0" quotePrefix="1" applyNumberFormat="1" applyFont="1" applyFill="1" applyBorder="1" applyAlignment="1">
      <alignment horizontal="center"/>
    </xf>
    <xf numFmtId="0" fontId="16" fillId="3" borderId="9" xfId="0" quotePrefix="1" applyNumberFormat="1" applyFont="1" applyFill="1" applyBorder="1" applyAlignment="1">
      <alignment horizontal="center"/>
    </xf>
    <xf numFmtId="0" fontId="38" fillId="12" borderId="4" xfId="1" applyFont="1" applyFill="1" applyBorder="1" applyAlignment="1">
      <alignment vertical="center" wrapText="1"/>
    </xf>
    <xf numFmtId="0" fontId="38" fillId="0" borderId="4" xfId="1" applyFont="1" applyFill="1" applyBorder="1" applyAlignment="1">
      <alignment vertical="center"/>
    </xf>
    <xf numFmtId="0" fontId="38" fillId="0" borderId="4" xfId="1" applyFont="1" applyBorder="1"/>
    <xf numFmtId="0" fontId="38" fillId="6" borderId="4" xfId="1" applyFont="1" applyFill="1" applyBorder="1"/>
    <xf numFmtId="0" fontId="38" fillId="6" borderId="4" xfId="1" applyFont="1" applyFill="1" applyBorder="1" applyAlignment="1">
      <alignment horizontal="left" vertical="center"/>
    </xf>
    <xf numFmtId="0" fontId="38" fillId="6" borderId="4" xfId="1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  <xf numFmtId="0" fontId="4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45" fillId="0" borderId="0" xfId="0" applyFont="1" applyFill="1" applyBorder="1"/>
    <xf numFmtId="0" fontId="24" fillId="0" borderId="0" xfId="0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164" fontId="23" fillId="0" borderId="4" xfId="0" applyNumberFormat="1" applyFont="1" applyFill="1" applyBorder="1" applyAlignment="1">
      <alignment horizontal="center"/>
    </xf>
    <xf numFmtId="0" fontId="88" fillId="0" borderId="0" xfId="0" applyFont="1"/>
    <xf numFmtId="0" fontId="45" fillId="6" borderId="4" xfId="0" applyFont="1" applyFill="1" applyBorder="1" applyAlignment="1">
      <alignment horizontal="left"/>
    </xf>
    <xf numFmtId="0" fontId="89" fillId="0" borderId="4" xfId="0" applyFont="1" applyFill="1" applyBorder="1"/>
    <xf numFmtId="0" fontId="89" fillId="6" borderId="4" xfId="0" applyFont="1" applyFill="1" applyBorder="1" applyAlignment="1">
      <alignment horizontal="left"/>
    </xf>
    <xf numFmtId="0" fontId="89" fillId="6" borderId="4" xfId="0" applyFont="1" applyFill="1" applyBorder="1"/>
    <xf numFmtId="0" fontId="89" fillId="0" borderId="10" xfId="0" applyFont="1" applyFill="1" applyBorder="1"/>
    <xf numFmtId="0" fontId="90" fillId="0" borderId="4" xfId="0" applyFont="1" applyFill="1" applyBorder="1" applyAlignment="1">
      <alignment vertical="center" wrapText="1"/>
    </xf>
    <xf numFmtId="0" fontId="90" fillId="3" borderId="4" xfId="0" applyFont="1" applyFill="1" applyBorder="1" applyAlignment="1">
      <alignment vertical="center" wrapText="1"/>
    </xf>
    <xf numFmtId="0" fontId="89" fillId="0" borderId="10" xfId="0" applyFont="1" applyFill="1" applyBorder="1" applyAlignment="1">
      <alignment vertical="center" wrapText="1"/>
    </xf>
    <xf numFmtId="0" fontId="40" fillId="0" borderId="4" xfId="0" applyFont="1" applyFill="1" applyBorder="1"/>
    <xf numFmtId="0" fontId="88" fillId="0" borderId="4" xfId="0" applyFont="1" applyBorder="1"/>
    <xf numFmtId="0" fontId="10" fillId="0" borderId="4" xfId="0" quotePrefix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/>
    </xf>
    <xf numFmtId="0" fontId="5" fillId="2" borderId="4" xfId="1" applyFill="1" applyBorder="1" applyAlignment="1">
      <alignment horizontal="left" vertical="center"/>
    </xf>
    <xf numFmtId="0" fontId="88" fillId="0" borderId="0" xfId="0" applyFont="1" applyFill="1"/>
    <xf numFmtId="0" fontId="38" fillId="2" borderId="4" xfId="1" applyFont="1" applyFill="1" applyBorder="1" applyAlignment="1">
      <alignment horizontal="left" vertical="center"/>
    </xf>
    <xf numFmtId="0" fontId="38" fillId="2" borderId="12" xfId="1" applyFont="1" applyFill="1" applyBorder="1" applyAlignment="1">
      <alignment horizontal="left" vertical="center"/>
    </xf>
    <xf numFmtId="0" fontId="38" fillId="2" borderId="12" xfId="1" applyFont="1" applyFill="1" applyBorder="1" applyAlignment="1">
      <alignment vertical="center"/>
    </xf>
    <xf numFmtId="0" fontId="38" fillId="2" borderId="0" xfId="1" applyFont="1" applyFill="1" applyAlignment="1">
      <alignment horizontal="left" vertical="center"/>
    </xf>
    <xf numFmtId="0" fontId="89" fillId="17" borderId="0" xfId="0" applyFont="1" applyFill="1" applyBorder="1" applyAlignment="1">
      <alignment horizontal="left" vertical="center"/>
    </xf>
    <xf numFmtId="0" fontId="89" fillId="0" borderId="4" xfId="0" applyFont="1" applyFill="1" applyBorder="1" applyAlignment="1">
      <alignment horizontal="left" vertical="center"/>
    </xf>
    <xf numFmtId="0" fontId="89" fillId="17" borderId="4" xfId="0" applyFont="1" applyFill="1" applyBorder="1"/>
    <xf numFmtId="0" fontId="16" fillId="2" borderId="4" xfId="0" applyFont="1" applyFill="1" applyBorder="1"/>
    <xf numFmtId="0" fontId="5" fillId="12" borderId="12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left" vertical="center"/>
    </xf>
    <xf numFmtId="0" fontId="5" fillId="12" borderId="4" xfId="1" applyFont="1" applyFill="1" applyBorder="1" applyAlignment="1">
      <alignment vertical="center" wrapText="1"/>
    </xf>
    <xf numFmtId="0" fontId="5" fillId="0" borderId="12" xfId="1" applyFont="1" applyBorder="1"/>
    <xf numFmtId="4" fontId="31" fillId="6" borderId="4" xfId="0" applyNumberFormat="1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/>
    </xf>
    <xf numFmtId="0" fontId="16" fillId="0" borderId="12" xfId="0" applyFont="1" applyFill="1" applyBorder="1"/>
    <xf numFmtId="4" fontId="31" fillId="6" borderId="10" xfId="0" applyNumberFormat="1" applyFont="1" applyFill="1" applyBorder="1" applyAlignment="1">
      <alignment horizontal="left"/>
    </xf>
    <xf numFmtId="0" fontId="51" fillId="12" borderId="12" xfId="1" applyFont="1" applyFill="1" applyBorder="1" applyAlignment="1">
      <alignment vertical="center" wrapText="1"/>
    </xf>
    <xf numFmtId="0" fontId="91" fillId="0" borderId="4" xfId="0" applyFont="1" applyBorder="1"/>
    <xf numFmtId="0" fontId="10" fillId="9" borderId="10" xfId="0" applyFont="1" applyFill="1" applyBorder="1" applyAlignment="1">
      <alignment horizontal="center" vertical="center" wrapText="1"/>
    </xf>
    <xf numFmtId="0" fontId="15" fillId="0" borderId="11" xfId="0" applyFont="1" applyFill="1" applyBorder="1"/>
    <xf numFmtId="4" fontId="4" fillId="0" borderId="16" xfId="0" applyNumberFormat="1" applyFont="1" applyFill="1" applyBorder="1" applyAlignment="1">
      <alignment horizontal="center"/>
    </xf>
    <xf numFmtId="0" fontId="5" fillId="10" borderId="10" xfId="1" applyFont="1" applyFill="1" applyBorder="1" applyAlignment="1">
      <alignment horizontal="left" vertical="center"/>
    </xf>
    <xf numFmtId="0" fontId="5" fillId="12" borderId="28" xfId="1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5" fillId="12" borderId="6" xfId="1" applyFont="1" applyFill="1" applyBorder="1" applyAlignment="1">
      <alignment vertical="center" wrapText="1"/>
    </xf>
    <xf numFmtId="0" fontId="23" fillId="0" borderId="16" xfId="0" applyFont="1" applyFill="1" applyBorder="1" applyAlignment="1">
      <alignment horizontal="center"/>
    </xf>
    <xf numFmtId="0" fontId="15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1" fillId="4" borderId="1" xfId="0" applyFont="1" applyFill="1" applyBorder="1" applyAlignment="1">
      <alignment horizontal="center"/>
    </xf>
    <xf numFmtId="0" fontId="86" fillId="0" borderId="10" xfId="0" applyFont="1" applyBorder="1"/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16" xfId="0" applyFont="1" applyFill="1" applyBorder="1"/>
    <xf numFmtId="0" fontId="86" fillId="0" borderId="4" xfId="0" applyFont="1" applyBorder="1"/>
    <xf numFmtId="0" fontId="20" fillId="0" borderId="4" xfId="0" applyFont="1" applyFill="1" applyBorder="1" applyAlignment="1">
      <alignment horizontal="center"/>
    </xf>
    <xf numFmtId="0" fontId="41" fillId="0" borderId="7" xfId="0" applyFont="1" applyFill="1" applyBorder="1" applyAlignment="1">
      <alignment horizontal="center" vertical="center"/>
    </xf>
    <xf numFmtId="3" fontId="41" fillId="0" borderId="16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3" fontId="41" fillId="0" borderId="4" xfId="0" applyNumberFormat="1" applyFont="1" applyFill="1" applyBorder="1" applyAlignment="1">
      <alignment horizontal="center" vertical="center"/>
    </xf>
    <xf numFmtId="3" fontId="74" fillId="0" borderId="4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3" fontId="41" fillId="0" borderId="10" xfId="0" applyNumberFormat="1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41" fillId="0" borderId="10" xfId="0" applyFont="1" applyFill="1" applyBorder="1" applyAlignment="1">
      <alignment horizontal="center" vertical="center"/>
    </xf>
    <xf numFmtId="3" fontId="23" fillId="0" borderId="4" xfId="0" applyNumberFormat="1" applyFont="1" applyFill="1" applyBorder="1" applyAlignment="1">
      <alignment horizontal="center" vertical="center"/>
    </xf>
    <xf numFmtId="0" fontId="86" fillId="12" borderId="4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/>
    </xf>
    <xf numFmtId="0" fontId="86" fillId="0" borderId="4" xfId="0" applyFont="1" applyFill="1" applyBorder="1" applyAlignment="1">
      <alignment horizontal="center" vertical="center" wrapText="1"/>
    </xf>
    <xf numFmtId="1" fontId="41" fillId="0" borderId="4" xfId="0" applyNumberFormat="1" applyFont="1" applyFill="1" applyBorder="1" applyAlignment="1">
      <alignment horizontal="center" vertical="center"/>
    </xf>
    <xf numFmtId="0" fontId="41" fillId="0" borderId="4" xfId="0" quotePrefix="1" applyNumberFormat="1" applyFont="1" applyFill="1" applyBorder="1" applyAlignment="1">
      <alignment horizontal="center" vertical="center" wrapText="1"/>
    </xf>
    <xf numFmtId="0" fontId="10" fillId="0" borderId="4" xfId="0" applyFont="1" applyBorder="1"/>
    <xf numFmtId="0" fontId="5" fillId="0" borderId="6" xfId="1" applyFont="1" applyFill="1" applyBorder="1" applyAlignment="1">
      <alignment horizontal="left" vertical="center"/>
    </xf>
    <xf numFmtId="0" fontId="86" fillId="0" borderId="12" xfId="0" applyFont="1" applyBorder="1"/>
    <xf numFmtId="0" fontId="41" fillId="4" borderId="10" xfId="0" applyFont="1" applyFill="1" applyBorder="1" applyAlignment="1">
      <alignment horizontal="center" vertical="center"/>
    </xf>
    <xf numFmtId="0" fontId="41" fillId="4" borderId="16" xfId="0" applyFont="1" applyFill="1" applyBorder="1" applyAlignment="1">
      <alignment horizontal="center" vertical="center"/>
    </xf>
    <xf numFmtId="0" fontId="0" fillId="0" borderId="16" xfId="0" applyBorder="1"/>
    <xf numFmtId="2" fontId="93" fillId="0" borderId="4" xfId="0" applyNumberFormat="1" applyFont="1" applyFill="1" applyBorder="1" applyAlignment="1">
      <alignment horizontal="center"/>
    </xf>
    <xf numFmtId="2" fontId="94" fillId="0" borderId="4" xfId="0" applyNumberFormat="1" applyFont="1" applyFill="1" applyBorder="1" applyAlignment="1">
      <alignment horizontal="center"/>
    </xf>
    <xf numFmtId="2" fontId="94" fillId="0" borderId="10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6" fontId="95" fillId="0" borderId="4" xfId="0" quotePrefix="1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/>
    </xf>
    <xf numFmtId="0" fontId="22" fillId="8" borderId="4" xfId="0" applyFont="1" applyFill="1" applyBorder="1" applyAlignment="1">
      <alignment horizontal="center" vertical="center" wrapText="1"/>
    </xf>
    <xf numFmtId="0" fontId="51" fillId="12" borderId="4" xfId="1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3" fillId="6" borderId="4" xfId="0" applyFont="1" applyFill="1" applyBorder="1" applyAlignment="1">
      <alignment horizontal="center" vertical="center"/>
    </xf>
    <xf numFmtId="2" fontId="94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6" borderId="4" xfId="0" applyFont="1" applyFill="1" applyBorder="1"/>
    <xf numFmtId="0" fontId="15" fillId="0" borderId="7" xfId="0" applyFont="1" applyBorder="1" applyAlignment="1">
      <alignment vertical="center"/>
    </xf>
    <xf numFmtId="0" fontId="1" fillId="6" borderId="7" xfId="0" applyFont="1" applyFill="1" applyBorder="1" applyAlignment="1">
      <alignment horizontal="center" vertical="center"/>
    </xf>
    <xf numFmtId="2" fontId="23" fillId="0" borderId="7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2" fontId="41" fillId="0" borderId="16" xfId="0" applyNumberFormat="1" applyFont="1" applyFill="1" applyBorder="1" applyAlignment="1">
      <alignment horizontal="center"/>
    </xf>
    <xf numFmtId="0" fontId="15" fillId="0" borderId="16" xfId="0" applyFont="1" applyBorder="1" applyAlignment="1">
      <alignment vertical="center"/>
    </xf>
    <xf numFmtId="0" fontId="51" fillId="0" borderId="4" xfId="1" applyFont="1" applyBorder="1"/>
    <xf numFmtId="0" fontId="19" fillId="0" borderId="4" xfId="0" applyFont="1" applyBorder="1"/>
    <xf numFmtId="0" fontId="19" fillId="0" borderId="16" xfId="0" applyFont="1" applyBorder="1"/>
    <xf numFmtId="0" fontId="19" fillId="0" borderId="4" xfId="0" applyFont="1" applyBorder="1" applyAlignment="1"/>
    <xf numFmtId="0" fontId="96" fillId="12" borderId="4" xfId="0" applyFont="1" applyFill="1" applyBorder="1" applyAlignment="1">
      <alignment vertical="center" wrapText="1"/>
    </xf>
    <xf numFmtId="0" fontId="96" fillId="0" borderId="4" xfId="0" applyFont="1" applyBorder="1"/>
    <xf numFmtId="0" fontId="96" fillId="12" borderId="10" xfId="0" applyFont="1" applyFill="1" applyBorder="1" applyAlignment="1">
      <alignment vertical="center" wrapText="1"/>
    </xf>
    <xf numFmtId="2" fontId="97" fillId="0" borderId="4" xfId="0" applyNumberFormat="1" applyFont="1" applyFill="1" applyBorder="1" applyAlignment="1">
      <alignment horizontal="center"/>
    </xf>
    <xf numFmtId="2" fontId="97" fillId="0" borderId="4" xfId="0" applyNumberFormat="1" applyFont="1" applyFill="1" applyBorder="1" applyAlignment="1">
      <alignment horizontal="center" vertical="center"/>
    </xf>
    <xf numFmtId="4" fontId="34" fillId="6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/>
    </xf>
    <xf numFmtId="0" fontId="23" fillId="0" borderId="16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31" fillId="6" borderId="4" xfId="0" applyFont="1" applyFill="1" applyBorder="1" applyAlignment="1">
      <alignment horizontal="center" vertical="top"/>
    </xf>
    <xf numFmtId="0" fontId="23" fillId="6" borderId="4" xfId="0" applyFont="1" applyFill="1" applyBorder="1" applyAlignment="1">
      <alignment horizontal="center" vertical="top"/>
    </xf>
    <xf numFmtId="2" fontId="59" fillId="14" borderId="4" xfId="0" applyNumberFormat="1" applyFont="1" applyFill="1" applyBorder="1" applyAlignment="1">
      <alignment horizontal="center" vertical="center" wrapText="1"/>
    </xf>
    <xf numFmtId="0" fontId="51" fillId="0" borderId="4" xfId="1" applyFont="1" applyFill="1" applyBorder="1"/>
    <xf numFmtId="0" fontId="81" fillId="0" borderId="4" xfId="0" applyFont="1" applyBorder="1"/>
    <xf numFmtId="2" fontId="94" fillId="3" borderId="4" xfId="0" applyNumberFormat="1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98" fillId="0" borderId="4" xfId="0" applyFont="1" applyFill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32" fillId="0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41" fillId="0" borderId="16" xfId="0" applyNumberFormat="1" applyFont="1" applyFill="1" applyBorder="1" applyAlignment="1">
      <alignment horizontal="center"/>
    </xf>
    <xf numFmtId="2" fontId="11" fillId="0" borderId="4" xfId="0" applyNumberFormat="1" applyFont="1" applyFill="1" applyBorder="1" applyAlignment="1">
      <alignment horizontal="center" vertical="center"/>
    </xf>
    <xf numFmtId="2" fontId="99" fillId="0" borderId="4" xfId="0" applyNumberFormat="1" applyFont="1" applyFill="1" applyBorder="1" applyAlignment="1">
      <alignment horizontal="center" vertical="center"/>
    </xf>
    <xf numFmtId="4" fontId="99" fillId="0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/>
    <xf numFmtId="0" fontId="41" fillId="0" borderId="4" xfId="0" applyFont="1" applyFill="1" applyBorder="1" applyAlignment="1">
      <alignment horizontal="left"/>
    </xf>
    <xf numFmtId="2" fontId="1" fillId="0" borderId="4" xfId="0" applyNumberFormat="1" applyFont="1" applyFill="1" applyBorder="1" applyAlignment="1">
      <alignment horizontal="center" vertical="center" wrapText="1"/>
    </xf>
    <xf numFmtId="2" fontId="75" fillId="0" borderId="4" xfId="0" applyNumberFormat="1" applyFont="1" applyFill="1" applyBorder="1" applyAlignment="1">
      <alignment horizontal="center" vertical="center"/>
    </xf>
    <xf numFmtId="0" fontId="5" fillId="0" borderId="10" xfId="1" applyFill="1" applyBorder="1"/>
    <xf numFmtId="0" fontId="24" fillId="0" borderId="8" xfId="0" applyFont="1" applyFill="1" applyBorder="1" applyAlignment="1">
      <alignment horizontal="center" wrapText="1"/>
    </xf>
    <xf numFmtId="0" fontId="64" fillId="12" borderId="4" xfId="1" applyFont="1" applyFill="1" applyBorder="1" applyAlignment="1">
      <alignment vertical="top" wrapText="1"/>
    </xf>
    <xf numFmtId="2" fontId="65" fillId="0" borderId="4" xfId="0" applyNumberFormat="1" applyFont="1" applyFill="1" applyBorder="1" applyAlignment="1">
      <alignment horizontal="center" vertical="center"/>
    </xf>
    <xf numFmtId="2" fontId="41" fillId="11" borderId="4" xfId="0" applyNumberFormat="1" applyFont="1" applyFill="1" applyBorder="1" applyAlignment="1">
      <alignment horizontal="center" vertical="center"/>
    </xf>
    <xf numFmtId="0" fontId="64" fillId="0" borderId="6" xfId="1" applyFont="1" applyFill="1" applyBorder="1" applyAlignment="1">
      <alignment horizontal="left" vertical="center" wrapText="1"/>
    </xf>
    <xf numFmtId="0" fontId="5" fillId="0" borderId="6" xfId="1" applyFill="1" applyBorder="1" applyAlignment="1">
      <alignment horizontal="left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2" fontId="1" fillId="0" borderId="22" xfId="0" applyNumberFormat="1" applyFont="1" applyFill="1" applyBorder="1" applyAlignment="1">
      <alignment horizontal="center" vertical="center"/>
    </xf>
    <xf numFmtId="4" fontId="1" fillId="11" borderId="4" xfId="0" applyNumberFormat="1" applyFont="1" applyFill="1" applyBorder="1" applyAlignment="1">
      <alignment horizontal="center"/>
    </xf>
    <xf numFmtId="0" fontId="100" fillId="12" borderId="25" xfId="0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center"/>
    </xf>
    <xf numFmtId="2" fontId="14" fillId="0" borderId="10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/>
    </xf>
    <xf numFmtId="2" fontId="74" fillId="0" borderId="4" xfId="0" applyNumberFormat="1" applyFont="1" applyFill="1" applyBorder="1" applyAlignment="1">
      <alignment horizontal="left"/>
    </xf>
    <xf numFmtId="0" fontId="100" fillId="0" borderId="22" xfId="0" applyFont="1" applyFill="1" applyBorder="1" applyAlignment="1">
      <alignment horizontal="center" vertical="top" wrapText="1"/>
    </xf>
    <xf numFmtId="0" fontId="87" fillId="0" borderId="4" xfId="0" applyFont="1" applyBorder="1"/>
    <xf numFmtId="0" fontId="36" fillId="0" borderId="10" xfId="0" applyFont="1" applyFill="1" applyBorder="1" applyAlignment="1">
      <alignment horizontal="right" vertical="center" wrapText="1"/>
    </xf>
    <xf numFmtId="2" fontId="57" fillId="0" borderId="4" xfId="0" applyNumberFormat="1" applyFont="1" applyFill="1" applyBorder="1" applyAlignment="1">
      <alignment horizontal="left"/>
    </xf>
    <xf numFmtId="2" fontId="41" fillId="0" borderId="4" xfId="0" applyNumberFormat="1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center" vertical="top"/>
    </xf>
    <xf numFmtId="2" fontId="56" fillId="0" borderId="4" xfId="0" applyNumberFormat="1" applyFont="1" applyFill="1" applyBorder="1" applyAlignment="1">
      <alignment horizontal="center" vertical="top"/>
    </xf>
    <xf numFmtId="0" fontId="1" fillId="13" borderId="10" xfId="0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left"/>
    </xf>
    <xf numFmtId="0" fontId="25" fillId="0" borderId="4" xfId="0" applyFont="1" applyFill="1" applyBorder="1"/>
    <xf numFmtId="0" fontId="5" fillId="0" borderId="4" xfId="1" applyFill="1" applyBorder="1" applyAlignment="1">
      <alignment vertical="center"/>
    </xf>
    <xf numFmtId="0" fontId="54" fillId="0" borderId="4" xfId="0" applyFont="1" applyFill="1" applyBorder="1" applyAlignment="1">
      <alignment horizontal="center" vertical="center" wrapText="1"/>
    </xf>
    <xf numFmtId="2" fontId="14" fillId="11" borderId="4" xfId="0" applyNumberFormat="1" applyFont="1" applyFill="1" applyBorder="1" applyAlignment="1">
      <alignment horizontal="center" vertical="center"/>
    </xf>
    <xf numFmtId="2" fontId="23" fillId="11" borderId="4" xfId="0" applyNumberFormat="1" applyFont="1" applyFill="1" applyBorder="1" applyAlignment="1">
      <alignment horizontal="left"/>
    </xf>
    <xf numFmtId="0" fontId="29" fillId="0" borderId="4" xfId="0" applyFont="1" applyFill="1" applyBorder="1" applyAlignment="1">
      <alignment horizontal="center" textRotation="90" wrapText="1"/>
    </xf>
    <xf numFmtId="0" fontId="101" fillId="0" borderId="0" xfId="0" applyFont="1" applyFill="1" applyBorder="1" applyAlignment="1">
      <alignment horizontal="center" vertical="center" wrapText="1"/>
    </xf>
    <xf numFmtId="2" fontId="23" fillId="0" borderId="16" xfId="0" applyNumberFormat="1" applyFont="1" applyFill="1" applyBorder="1" applyAlignment="1">
      <alignment horizontal="left"/>
    </xf>
    <xf numFmtId="1" fontId="1" fillId="0" borderId="16" xfId="0" applyNumberFormat="1" applyFont="1" applyFill="1" applyBorder="1" applyAlignment="1">
      <alignment horizontal="center"/>
    </xf>
    <xf numFmtId="0" fontId="41" fillId="0" borderId="4" xfId="0" applyFont="1" applyFill="1" applyBorder="1" applyAlignment="1">
      <alignment horizontal="left" vertical="center"/>
    </xf>
    <xf numFmtId="0" fontId="68" fillId="0" borderId="0" xfId="0" applyFont="1" applyFill="1"/>
    <xf numFmtId="2" fontId="2" fillId="4" borderId="4" xfId="0" applyNumberFormat="1" applyFont="1" applyFill="1" applyBorder="1" applyAlignment="1">
      <alignment horizontal="center" vertical="center"/>
    </xf>
    <xf numFmtId="2" fontId="10" fillId="4" borderId="4" xfId="0" applyNumberFormat="1" applyFont="1" applyFill="1" applyBorder="1" applyAlignment="1">
      <alignment horizontal="center"/>
    </xf>
    <xf numFmtId="3" fontId="1" fillId="4" borderId="4" xfId="0" applyNumberFormat="1" applyFont="1" applyFill="1" applyBorder="1" applyAlignment="1">
      <alignment horizontal="center"/>
    </xf>
    <xf numFmtId="4" fontId="2" fillId="4" borderId="4" xfId="0" applyNumberFormat="1" applyFont="1" applyFill="1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/>
    </xf>
    <xf numFmtId="2" fontId="55" fillId="4" borderId="4" xfId="0" applyNumberFormat="1" applyFont="1" applyFill="1" applyBorder="1" applyAlignment="1">
      <alignment horizontal="center" vertical="center"/>
    </xf>
    <xf numFmtId="0" fontId="5" fillId="4" borderId="4" xfId="1" applyFill="1" applyBorder="1" applyAlignment="1">
      <alignment horizontal="left" vertical="center" wrapText="1"/>
    </xf>
    <xf numFmtId="0" fontId="41" fillId="4" borderId="4" xfId="0" applyFont="1" applyFill="1" applyBorder="1" applyAlignment="1">
      <alignment horizontal="left"/>
    </xf>
    <xf numFmtId="0" fontId="41" fillId="0" borderId="1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5" fillId="0" borderId="0" xfId="0" applyFont="1" applyFill="1" applyBorder="1"/>
    <xf numFmtId="0" fontId="21" fillId="0" borderId="4" xfId="0" applyFont="1" applyFill="1" applyBorder="1" applyAlignment="1">
      <alignment horizontal="center" wrapText="1"/>
    </xf>
    <xf numFmtId="0" fontId="4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74" fillId="0" borderId="10" xfId="0" applyFont="1" applyFill="1" applyBorder="1" applyAlignment="1">
      <alignment horizontal="center"/>
    </xf>
    <xf numFmtId="0" fontId="38" fillId="0" borderId="12" xfId="1" applyFont="1" applyBorder="1"/>
    <xf numFmtId="0" fontId="38" fillId="0" borderId="26" xfId="1" applyFont="1" applyFill="1" applyBorder="1"/>
    <xf numFmtId="2" fontId="103" fillId="0" borderId="4" xfId="0" applyNumberFormat="1" applyFont="1" applyFill="1" applyBorder="1" applyAlignment="1">
      <alignment horizontal="center" vertical="center"/>
    </xf>
    <xf numFmtId="0" fontId="38" fillId="0" borderId="4" xfId="1" applyFont="1" applyFill="1" applyBorder="1"/>
    <xf numFmtId="0" fontId="15" fillId="0" borderId="20" xfId="0" applyFont="1" applyFill="1" applyBorder="1"/>
    <xf numFmtId="3" fontId="1" fillId="0" borderId="10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wrapText="1"/>
    </xf>
    <xf numFmtId="0" fontId="63" fillId="0" borderId="4" xfId="0" applyFont="1" applyBorder="1" applyAlignment="1">
      <alignment horizontal="center"/>
    </xf>
    <xf numFmtId="0" fontId="46" fillId="0" borderId="4" xfId="0" applyFont="1" applyFill="1" applyBorder="1" applyAlignment="1">
      <alignment horizontal="center" vertical="center" wrapText="1"/>
    </xf>
    <xf numFmtId="4" fontId="24" fillId="0" borderId="4" xfId="0" applyNumberFormat="1" applyFont="1" applyFill="1" applyBorder="1" applyAlignment="1">
      <alignment horizontal="center" wrapText="1"/>
    </xf>
    <xf numFmtId="0" fontId="59" fillId="0" borderId="4" xfId="0" applyFont="1" applyFill="1" applyBorder="1" applyAlignment="1">
      <alignment horizontal="center" vertical="center" wrapText="1"/>
    </xf>
    <xf numFmtId="0" fontId="19" fillId="11" borderId="4" xfId="0" applyFont="1" applyFill="1" applyBorder="1"/>
    <xf numFmtId="0" fontId="64" fillId="11" borderId="4" xfId="1" applyFont="1" applyFill="1" applyBorder="1" applyAlignment="1">
      <alignment horizontal="left" vertical="center" wrapText="1"/>
    </xf>
    <xf numFmtId="0" fontId="5" fillId="12" borderId="4" xfId="1" applyFill="1" applyBorder="1" applyAlignment="1">
      <alignment horizontal="left" vertical="center"/>
    </xf>
    <xf numFmtId="0" fontId="5" fillId="0" borderId="4" xfId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51" fillId="12" borderId="12" xfId="1" applyFont="1" applyFill="1" applyBorder="1" applyAlignment="1">
      <alignment horizontal="center" vertical="center" wrapText="1"/>
    </xf>
    <xf numFmtId="0" fontId="96" fillId="0" borderId="29" xfId="0" applyFont="1" applyBorder="1"/>
    <xf numFmtId="4" fontId="25" fillId="6" borderId="29" xfId="0" applyNumberFormat="1" applyFont="1" applyFill="1" applyBorder="1" applyAlignment="1">
      <alignment horizontal="center"/>
    </xf>
    <xf numFmtId="0" fontId="96" fillId="0" borderId="12" xfId="0" applyFont="1" applyBorder="1"/>
    <xf numFmtId="0" fontId="51" fillId="12" borderId="28" xfId="1" applyFont="1" applyFill="1" applyBorder="1" applyAlignment="1">
      <alignment vertical="center" wrapText="1"/>
    </xf>
    <xf numFmtId="164" fontId="37" fillId="0" borderId="4" xfId="0" applyNumberFormat="1" applyFont="1" applyFill="1" applyBorder="1" applyAlignment="1">
      <alignment horizontal="center" vertical="center"/>
    </xf>
    <xf numFmtId="4" fontId="25" fillId="6" borderId="10" xfId="0" applyNumberFormat="1" applyFont="1" applyFill="1" applyBorder="1" applyAlignment="1">
      <alignment horizontal="left"/>
    </xf>
    <xf numFmtId="0" fontId="5" fillId="6" borderId="0" xfId="1" applyFill="1" applyBorder="1" applyAlignment="1">
      <alignment vertical="top" wrapText="1"/>
    </xf>
    <xf numFmtId="0" fontId="0" fillId="0" borderId="4" xfId="0" quotePrefix="1" applyFont="1" applyFill="1" applyBorder="1" applyAlignment="1">
      <alignment horizontal="center"/>
    </xf>
    <xf numFmtId="3" fontId="1" fillId="0" borderId="16" xfId="0" applyNumberFormat="1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/>
    </xf>
    <xf numFmtId="0" fontId="79" fillId="0" borderId="26" xfId="1" applyFont="1" applyBorder="1"/>
    <xf numFmtId="0" fontId="10" fillId="0" borderId="16" xfId="0" applyFont="1" applyFill="1" applyBorder="1" applyAlignment="1">
      <alignment horizontal="center" vertical="center"/>
    </xf>
    <xf numFmtId="0" fontId="79" fillId="0" borderId="16" xfId="1" applyFont="1" applyFill="1" applyBorder="1" applyAlignment="1">
      <alignment horizontal="left" vertical="center"/>
    </xf>
    <xf numFmtId="0" fontId="86" fillId="0" borderId="7" xfId="0" applyFont="1" applyBorder="1"/>
    <xf numFmtId="0" fontId="5" fillId="12" borderId="20" xfId="1" applyFont="1" applyFill="1" applyBorder="1" applyAlignment="1">
      <alignment vertical="center" wrapText="1"/>
    </xf>
    <xf numFmtId="0" fontId="86" fillId="0" borderId="20" xfId="0" applyFont="1" applyBorder="1"/>
    <xf numFmtId="0" fontId="51" fillId="12" borderId="20" xfId="1" applyFont="1" applyFill="1" applyBorder="1" applyAlignment="1">
      <alignment vertical="center" wrapText="1"/>
    </xf>
    <xf numFmtId="0" fontId="38" fillId="0" borderId="6" xfId="1" applyFont="1" applyFill="1" applyBorder="1"/>
    <xf numFmtId="0" fontId="5" fillId="0" borderId="4" xfId="1" applyFont="1" applyBorder="1"/>
    <xf numFmtId="0" fontId="1" fillId="6" borderId="4" xfId="0" applyFont="1" applyFill="1" applyBorder="1" applyAlignment="1">
      <alignment horizontal="left" vertical="center"/>
    </xf>
    <xf numFmtId="0" fontId="77" fillId="0" borderId="4" xfId="0" applyFont="1" applyBorder="1" applyAlignment="1"/>
    <xf numFmtId="0" fontId="11" fillId="6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5" fillId="0" borderId="16" xfId="1" applyFill="1" applyBorder="1"/>
    <xf numFmtId="0" fontId="63" fillId="0" borderId="20" xfId="0" applyFont="1" applyBorder="1" applyAlignment="1">
      <alignment horizontal="center"/>
    </xf>
    <xf numFmtId="0" fontId="46" fillId="0" borderId="21" xfId="0" applyFont="1" applyFill="1" applyBorder="1" applyAlignment="1">
      <alignment horizontal="center" vertical="center" wrapText="1"/>
    </xf>
    <xf numFmtId="4" fontId="24" fillId="0" borderId="21" xfId="0" applyNumberFormat="1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4" fontId="41" fillId="0" borderId="4" xfId="0" applyNumberFormat="1" applyFont="1" applyFill="1" applyBorder="1" applyAlignment="1">
      <alignment horizontal="center"/>
    </xf>
    <xf numFmtId="2" fontId="3" fillId="16" borderId="4" xfId="0" applyNumberFormat="1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/>
    </xf>
    <xf numFmtId="0" fontId="1" fillId="6" borderId="10" xfId="0" applyFont="1" applyFill="1" applyBorder="1"/>
    <xf numFmtId="0" fontId="25" fillId="0" borderId="16" xfId="0" applyNumberFormat="1" applyFont="1" applyFill="1" applyBorder="1" applyAlignment="1">
      <alignment horizontal="center"/>
    </xf>
    <xf numFmtId="0" fontId="23" fillId="6" borderId="16" xfId="0" applyFont="1" applyFill="1" applyBorder="1"/>
    <xf numFmtId="0" fontId="1" fillId="6" borderId="4" xfId="0" applyFont="1" applyFill="1" applyBorder="1"/>
    <xf numFmtId="0" fontId="19" fillId="0" borderId="10" xfId="0" applyFont="1" applyFill="1" applyBorder="1"/>
    <xf numFmtId="0" fontId="51" fillId="0" borderId="4" xfId="1" applyFont="1" applyFill="1" applyBorder="1" applyAlignment="1">
      <alignment horizontal="center" vertical="center"/>
    </xf>
    <xf numFmtId="0" fontId="104" fillId="0" borderId="4" xfId="1" applyFont="1" applyFill="1" applyBorder="1" applyAlignment="1">
      <alignment horizontal="center" vertical="center"/>
    </xf>
    <xf numFmtId="0" fontId="96" fillId="0" borderId="4" xfId="0" applyFont="1" applyFill="1" applyBorder="1" applyAlignment="1">
      <alignment horizontal="center" vertical="center"/>
    </xf>
    <xf numFmtId="0" fontId="1" fillId="4" borderId="4" xfId="0" applyFont="1" applyFill="1" applyBorder="1"/>
    <xf numFmtId="0" fontId="1" fillId="11" borderId="16" xfId="0" applyFont="1" applyFill="1" applyBorder="1"/>
    <xf numFmtId="0" fontId="45" fillId="0" borderId="10" xfId="0" applyFont="1" applyFill="1" applyBorder="1"/>
    <xf numFmtId="0" fontId="1" fillId="11" borderId="10" xfId="0" applyFont="1" applyFill="1" applyBorder="1"/>
    <xf numFmtId="0" fontId="1" fillId="11" borderId="10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left"/>
    </xf>
    <xf numFmtId="2" fontId="1" fillId="11" borderId="10" xfId="0" applyNumberFormat="1" applyFont="1" applyFill="1" applyBorder="1" applyAlignment="1">
      <alignment horizontal="center" vertical="center"/>
    </xf>
    <xf numFmtId="2" fontId="2" fillId="11" borderId="10" xfId="0" applyNumberFormat="1" applyFont="1" applyFill="1" applyBorder="1" applyAlignment="1">
      <alignment horizontal="center" vertical="center"/>
    </xf>
    <xf numFmtId="3" fontId="1" fillId="11" borderId="10" xfId="0" applyNumberFormat="1" applyFont="1" applyFill="1" applyBorder="1" applyAlignment="1">
      <alignment horizontal="center"/>
    </xf>
    <xf numFmtId="2" fontId="1" fillId="11" borderId="10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4" fillId="11" borderId="10" xfId="1" applyFont="1" applyFill="1" applyBorder="1" applyAlignment="1">
      <alignment horizontal="left" vertical="center" wrapText="1"/>
    </xf>
    <xf numFmtId="0" fontId="80" fillId="0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/>
    </xf>
    <xf numFmtId="0" fontId="9" fillId="11" borderId="1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center" vertical="center"/>
    </xf>
    <xf numFmtId="2" fontId="55" fillId="0" borderId="16" xfId="0" applyNumberFormat="1" applyFont="1" applyFill="1" applyBorder="1" applyAlignment="1">
      <alignment horizontal="center" vertical="center"/>
    </xf>
    <xf numFmtId="0" fontId="62" fillId="0" borderId="16" xfId="0" applyFont="1" applyFill="1" applyBorder="1" applyAlignment="1">
      <alignment horizontal="right" vertical="center"/>
    </xf>
    <xf numFmtId="0" fontId="64" fillId="0" borderId="16" xfId="1" applyFont="1" applyFill="1" applyBorder="1" applyAlignment="1">
      <alignment horizontal="left" vertical="center" wrapText="1"/>
    </xf>
    <xf numFmtId="0" fontId="0" fillId="0" borderId="19" xfId="0" applyBorder="1"/>
    <xf numFmtId="0" fontId="0" fillId="0" borderId="21" xfId="0" applyBorder="1"/>
    <xf numFmtId="0" fontId="0" fillId="0" borderId="11" xfId="0" applyBorder="1"/>
    <xf numFmtId="0" fontId="0" fillId="0" borderId="9" xfId="0" applyBorder="1"/>
    <xf numFmtId="0" fontId="23" fillId="0" borderId="4" xfId="0" applyFont="1" applyFill="1" applyBorder="1" applyAlignment="1"/>
    <xf numFmtId="2" fontId="41" fillId="15" borderId="4" xfId="0" applyNumberFormat="1" applyFont="1" applyFill="1" applyBorder="1" applyAlignment="1">
      <alignment horizontal="center"/>
    </xf>
    <xf numFmtId="0" fontId="15" fillId="6" borderId="0" xfId="0" applyFont="1" applyFill="1" applyBorder="1"/>
    <xf numFmtId="3" fontId="1" fillId="6" borderId="0" xfId="0" applyNumberFormat="1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 wrapText="1"/>
    </xf>
    <xf numFmtId="0" fontId="8" fillId="6" borderId="0" xfId="0" applyFont="1" applyFill="1" applyBorder="1"/>
    <xf numFmtId="0" fontId="19" fillId="6" borderId="0" xfId="0" applyFont="1" applyFill="1" applyBorder="1"/>
    <xf numFmtId="2" fontId="31" fillId="6" borderId="0" xfId="0" applyNumberFormat="1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 vertical="center"/>
    </xf>
    <xf numFmtId="0" fontId="1" fillId="18" borderId="0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wrapText="1"/>
    </xf>
    <xf numFmtId="0" fontId="45" fillId="0" borderId="4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left" wrapText="1"/>
    </xf>
    <xf numFmtId="0" fontId="23" fillId="6" borderId="0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6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wrapText="1"/>
    </xf>
    <xf numFmtId="0" fontId="11" fillId="6" borderId="14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0" fontId="16" fillId="3" borderId="8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2" fontId="31" fillId="0" borderId="0" xfId="0" applyNumberFormat="1" applyFont="1" applyFill="1" applyBorder="1" applyAlignment="1">
      <alignment horizontal="left" vertical="top" wrapText="1"/>
    </xf>
    <xf numFmtId="0" fontId="11" fillId="6" borderId="0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7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2" fontId="24" fillId="6" borderId="0" xfId="0" applyNumberFormat="1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wrapText="1"/>
    </xf>
    <xf numFmtId="0" fontId="24" fillId="0" borderId="20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textRotation="90" wrapText="1"/>
    </xf>
    <xf numFmtId="0" fontId="29" fillId="3" borderId="21" xfId="0" applyFont="1" applyFill="1" applyBorder="1" applyAlignment="1">
      <alignment horizontal="center" textRotation="90" wrapText="1"/>
    </xf>
    <xf numFmtId="0" fontId="24" fillId="0" borderId="7" xfId="0" applyFont="1" applyFill="1" applyBorder="1" applyAlignment="1">
      <alignment horizontal="center" vertical="center" textRotation="90" wrapText="1"/>
    </xf>
    <xf numFmtId="0" fontId="24" fillId="0" borderId="20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wrapText="1"/>
    </xf>
    <xf numFmtId="0" fontId="23" fillId="0" borderId="0" xfId="0" applyFont="1" applyFill="1" applyAlignment="1">
      <alignment horizontal="left" vertical="top" wrapText="1"/>
    </xf>
    <xf numFmtId="0" fontId="25" fillId="0" borderId="13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vertical="top" wrapText="1"/>
    </xf>
    <xf numFmtId="0" fontId="45" fillId="0" borderId="0" xfId="0" applyFont="1" applyFill="1" applyBorder="1"/>
    <xf numFmtId="0" fontId="25" fillId="0" borderId="0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24" fillId="0" borderId="1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" fontId="24" fillId="0" borderId="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textRotation="90" wrapText="1"/>
    </xf>
    <xf numFmtId="0" fontId="24" fillId="0" borderId="10" xfId="0" applyFont="1" applyFill="1" applyBorder="1" applyAlignment="1">
      <alignment horizontal="center" vertical="center" textRotation="90" wrapText="1"/>
    </xf>
    <xf numFmtId="0" fontId="24" fillId="0" borderId="4" xfId="0" applyFont="1" applyFill="1" applyBorder="1" applyAlignment="1">
      <alignment horizontal="center" vertical="center" textRotation="90" wrapText="1"/>
    </xf>
    <xf numFmtId="0" fontId="24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6FEDE"/>
      <color rgb="FFFFCCFF"/>
      <color rgb="FFCDF7FF"/>
      <color rgb="FFBEFEE1"/>
      <color rgb="FF37FF37"/>
      <color rgb="FFFFEBFF"/>
      <color rgb="FFFFD1FF"/>
      <color rgb="FF7DFF7D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wwfed-ea.org/classic/rl2025/eame/index.php?skier=FRA072010517" TargetMode="External"/><Relationship Id="rId117" Type="http://schemas.openxmlformats.org/officeDocument/2006/relationships/hyperlink" Target="http://www.iwsftournament.com/homologation/scorebooks/20250512130502Scorebook25S071CS.HTM" TargetMode="External"/><Relationship Id="rId21" Type="http://schemas.openxmlformats.org/officeDocument/2006/relationships/hyperlink" Target="https://www.iwwfed-ea.org/classic/rl2025/eame/index.php?skier=CZE522010502" TargetMode="External"/><Relationship Id="rId42" Type="http://schemas.openxmlformats.org/officeDocument/2006/relationships/hyperlink" Target="https://iwwfed-ea.org/classic/rl2025/eame/index.php?skier=IWF100200010" TargetMode="External"/><Relationship Id="rId47" Type="http://schemas.openxmlformats.org/officeDocument/2006/relationships/hyperlink" Target="https://www.iwwfed-ea.org/classic/rl2025/eame/index.php?skier=AUT982024317" TargetMode="External"/><Relationship Id="rId63" Type="http://schemas.openxmlformats.org/officeDocument/2006/relationships/hyperlink" Target="https://ems.iwwf.sport/Competitions/Details?Id=e393c07f-e3f6-4bec-8b35-616d62f8fd1b" TargetMode="External"/><Relationship Id="rId68" Type="http://schemas.openxmlformats.org/officeDocument/2006/relationships/hyperlink" Target="https://ems.iwwf.sport/Competitions/Details?Id=cb1b50d4-24c9-4f95-9b3e-e7f7b97d5350" TargetMode="External"/><Relationship Id="rId84" Type="http://schemas.openxmlformats.org/officeDocument/2006/relationships/hyperlink" Target="https://iwwfed-ea.org/classic/rl2025/eame/index.php?skier=AUT982024229" TargetMode="External"/><Relationship Id="rId89" Type="http://schemas.openxmlformats.org/officeDocument/2006/relationships/hyperlink" Target="https://ems.iwwf.sport/Competitions/Details?Id=7a610b36-e5af-490f-a156-cde91d318f6a" TargetMode="External"/><Relationship Id="rId112" Type="http://schemas.openxmlformats.org/officeDocument/2006/relationships/hyperlink" Target="https://www.iwwfed-ea.org/classic/rl2025/eame/index.php?skier=HUN912022908" TargetMode="External"/><Relationship Id="rId16" Type="http://schemas.openxmlformats.org/officeDocument/2006/relationships/hyperlink" Target="https://www.iwwfed-ea.org/classic/rl2025/eame/index.php?skier=SUI452018135" TargetMode="External"/><Relationship Id="rId107" Type="http://schemas.openxmlformats.org/officeDocument/2006/relationships/hyperlink" Target="https://ems.iwwf.sport/RankingList/ScoringDetailsWaterSki?Id=3e45bfba-bc09-444b-b9b6-34c250bf9003&amp;RankingListLogId=114e2959-f1cf-411b-93c6-6a899cad09e6&amp;Event=10&amp;IdRankinglistPlacement=379a244d-3f88-4750-a6f9-445780b0cf6b&amp;DisciplineId=7&amp;EventId=10&amp;SeasonId=10&amp;Month=8&amp;RLAgeCategoryId=&amp;Gender=&amp;ConfederationId=&amp;FederationId=&amp;Lastname=&amp;Firstname=&amp;AthleteCode=&amp;RLConfederationId=1" TargetMode="External"/><Relationship Id="rId11" Type="http://schemas.openxmlformats.org/officeDocument/2006/relationships/hyperlink" Target="https://www.iwwfed-ea.org/classic/rl2025/eame/index.php?skier=AUT142023448" TargetMode="External"/><Relationship Id="rId24" Type="http://schemas.openxmlformats.org/officeDocument/2006/relationships/hyperlink" Target="https://www.iwwfed-ea.org/classic/rl2025/eame/index.php?skier=GER182007959" TargetMode="External"/><Relationship Id="rId32" Type="http://schemas.openxmlformats.org/officeDocument/2006/relationships/hyperlink" Target="https://www.iwwfed-ea.org/classic/25AUT004/" TargetMode="External"/><Relationship Id="rId37" Type="http://schemas.openxmlformats.org/officeDocument/2006/relationships/hyperlink" Target="https://www.iwwfed-ea.org/classic/25AUT006/" TargetMode="External"/><Relationship Id="rId40" Type="http://schemas.openxmlformats.org/officeDocument/2006/relationships/hyperlink" Target="https://www.iwwfed-ea.org/classic/25EURO05/" TargetMode="External"/><Relationship Id="rId45" Type="http://schemas.openxmlformats.org/officeDocument/2006/relationships/hyperlink" Target="https://www.iwwfed-ea.org/classic/rl2025/eame/index.php?skier=AUT982024234" TargetMode="External"/><Relationship Id="rId53" Type="http://schemas.openxmlformats.org/officeDocument/2006/relationships/hyperlink" Target="https://www.iwwfed-ea.org/classic/rl2025/eame/index.php?skier=GRE982018696" TargetMode="External"/><Relationship Id="rId58" Type="http://schemas.openxmlformats.org/officeDocument/2006/relationships/hyperlink" Target="https://ems.iwwf.sport/RankingList/ScoringDetailsWaterSki?Id=ec3d84db-4109-4f3d-9038-d46a481b8a6d&amp;RankingListLogId=8130597d-3486-4058-8832-2ab5ae1d4810&amp;Event=10&amp;IdRankinglistPlacement=109c24a3-0d09-4092-b234-a6c2de6faa2e&amp;DisciplineId=7&amp;EventId=10&amp;SeasonId=10&amp;Month=5&amp;RLAgeCategoryId=&amp;Gender=&amp;ConfederationId=&amp;FederationId=&amp;Lastname=&amp;Firstname=&amp;AthleteCode=&amp;RLConfederationId=1" TargetMode="External"/><Relationship Id="rId66" Type="http://schemas.openxmlformats.org/officeDocument/2006/relationships/hyperlink" Target="https://ems.iwwf.sport/Competitions/Details?Id=c68c7ba3-18e4-4e0d-a274-8a22af371e71" TargetMode="External"/><Relationship Id="rId74" Type="http://schemas.openxmlformats.org/officeDocument/2006/relationships/hyperlink" Target="https://ems.iwwf.sport/Competitions/Details?Id=a64645e9-8273-40ed-8a9c-aa07c4541b02" TargetMode="External"/><Relationship Id="rId79" Type="http://schemas.openxmlformats.org/officeDocument/2006/relationships/hyperlink" Target="https://ems.iwwf.sport/Competitions/Details?Id=cb1b50d4-24c9-4f95-9b3e-e7f7b97d5350" TargetMode="External"/><Relationship Id="rId87" Type="http://schemas.openxmlformats.org/officeDocument/2006/relationships/hyperlink" Target="https://ems.iwwf.sport/Competitions/Details?Id=b0b91ce7-cf3c-42a8-9839-3be4dc1404cc" TargetMode="External"/><Relationship Id="rId102" Type="http://schemas.openxmlformats.org/officeDocument/2006/relationships/hyperlink" Target="https://ems.iwwf.sport/Competitions/Details?Id=98ae9383-3154-4d8a-8cec-92716e9d8554" TargetMode="External"/><Relationship Id="rId110" Type="http://schemas.openxmlformats.org/officeDocument/2006/relationships/hyperlink" Target="https://ems.iwwf.sport/Competitions/Details?Id=3287ac17-a823-4a52-93b2-f819c9b9de3f" TargetMode="External"/><Relationship Id="rId115" Type="http://schemas.openxmlformats.org/officeDocument/2006/relationships/hyperlink" Target="https://ems.iwwf.sport/Competitions/Details?Id=98ae9383-3154-4d8a-8cec-92716e9d8554" TargetMode="External"/><Relationship Id="rId5" Type="http://schemas.openxmlformats.org/officeDocument/2006/relationships/hyperlink" Target="https://www.iwwfed-ea.org/classic/rl2025/eame/index.php?skier=BEL162020796" TargetMode="External"/><Relationship Id="rId61" Type="http://schemas.openxmlformats.org/officeDocument/2006/relationships/hyperlink" Target="https://ems.iwwf.sport/RankingList/ScoringDetailsWaterSki?Id=c979a8c4-0d57-43d2-b7ea-f46249fa8fd0&amp;RankingListLogId=56f7643e-90da-4ae7-957e-0e486bbe4711&amp;Event=10&amp;IdRankinglistPlacement=f990e1a3-bd4f-448f-a30e-7f765ed13ae8&amp;DisciplineId=7&amp;EventId=10&amp;SeasonId=10&amp;Month=6&amp;RLAgeCategoryId=&amp;Gender=&amp;ConfederationId=&amp;FederationId=&amp;Lastname=&amp;Firstname=&amp;AthleteCode=&amp;RLConfederationId=1" TargetMode="External"/><Relationship Id="rId82" Type="http://schemas.openxmlformats.org/officeDocument/2006/relationships/hyperlink" Target="https://ems.iwwf.sport/Competitions/Details?Id=268b9bb4-01b9-4632-8b39-eeb0de48ee98" TargetMode="External"/><Relationship Id="rId90" Type="http://schemas.openxmlformats.org/officeDocument/2006/relationships/hyperlink" Target="https://ems.iwwf.sport/Competitions/Details?Id=3287ac17-a823-4a52-93b2-f819c9b9de3f" TargetMode="External"/><Relationship Id="rId95" Type="http://schemas.openxmlformats.org/officeDocument/2006/relationships/hyperlink" Target="https://ems.iwwf.sport/Competitions/Details?Id=cb1b50d4-24c9-4f95-9b3e-e7f7b97d5350" TargetMode="External"/><Relationship Id="rId19" Type="http://schemas.openxmlformats.org/officeDocument/2006/relationships/hyperlink" Target="https://www.iwwfed-ea.org/classic/rl2025/eame/index.php?skier=ITA842007840" TargetMode="External"/><Relationship Id="rId14" Type="http://schemas.openxmlformats.org/officeDocument/2006/relationships/hyperlink" Target="https://www.iwwfed-ea.org/classic/rl2025/eame/index.php?skier=DEN092022706" TargetMode="External"/><Relationship Id="rId22" Type="http://schemas.openxmlformats.org/officeDocument/2006/relationships/hyperlink" Target="https://www.iwwfed-ea.org/classic/rl2025/eame/index.php?skier=FRA102006248" TargetMode="External"/><Relationship Id="rId27" Type="http://schemas.openxmlformats.org/officeDocument/2006/relationships/hyperlink" Target="https://www.iwwfed-ea.org/classic/rl2025/eame/index.php?skier=FRA652007717" TargetMode="External"/><Relationship Id="rId30" Type="http://schemas.openxmlformats.org/officeDocument/2006/relationships/hyperlink" Target="https://www.iwwfed-ea.org/classic/rl2025/eame/index.php?skier=CZE282008085" TargetMode="External"/><Relationship Id="rId35" Type="http://schemas.openxmlformats.org/officeDocument/2006/relationships/hyperlink" Target="https://www.iwwfed-ea.org/classic/25CAN005/" TargetMode="External"/><Relationship Id="rId43" Type="http://schemas.openxmlformats.org/officeDocument/2006/relationships/hyperlink" Target="https://iwwfed-ea.org/classic/rl2025/eame/index.php?skier=IWF100200011" TargetMode="External"/><Relationship Id="rId48" Type="http://schemas.openxmlformats.org/officeDocument/2006/relationships/hyperlink" Target="https://www.iwwfed-ea.org/classic/rl2025/eame/index.php?skier=BEL982010050" TargetMode="External"/><Relationship Id="rId56" Type="http://schemas.openxmlformats.org/officeDocument/2006/relationships/hyperlink" Target="https://www.iwwfed-ea.org/classic/25AUT005/" TargetMode="External"/><Relationship Id="rId64" Type="http://schemas.openxmlformats.org/officeDocument/2006/relationships/hyperlink" Target="https://ems.iwwf.sport/RankingList/ScoringDetailsWaterSki?Id=3635f7c9-6378-4308-8845-fac1801d8901&amp;RankingListLogId=56f7643e-90da-4ae7-957e-0e486bbe4711&amp;Event=10&amp;IdRankinglistPlacement=8a477078-d729-497c-9af3-6ceb0a1cd0f7&amp;DisciplineId=7&amp;EventId=10&amp;SeasonId=10&amp;Month=6&amp;RLAgeCategoryId=&amp;Gender=&amp;ConfederationId=&amp;FederationId=&amp;Lastname=&amp;Firstname=&amp;AthleteCode=&amp;RLConfederationId=1" TargetMode="External"/><Relationship Id="rId69" Type="http://schemas.openxmlformats.org/officeDocument/2006/relationships/hyperlink" Target="https://ems.iwwf.sport/Competitions/Details?Id=7a610b36-e5af-490f-a156-cde91d318f6a" TargetMode="External"/><Relationship Id="rId77" Type="http://schemas.openxmlformats.org/officeDocument/2006/relationships/hyperlink" Target="https://ems.iwwf.sport/Competitions/Details?Id=c0341915-6161-4473-ab2e-7a9381cfb0b4" TargetMode="External"/><Relationship Id="rId100" Type="http://schemas.openxmlformats.org/officeDocument/2006/relationships/hyperlink" Target="https://ems.iwwf.sport/Competitions/Details?Id=8e2cc4c3-dab7-42f9-9996-ada9e769f173" TargetMode="External"/><Relationship Id="rId105" Type="http://schemas.openxmlformats.org/officeDocument/2006/relationships/hyperlink" Target="https://ems.iwwf.sport/Competitions/Details?Id=7a610b36-e5af-490f-a156-cde91d318f6a" TargetMode="External"/><Relationship Id="rId113" Type="http://schemas.openxmlformats.org/officeDocument/2006/relationships/hyperlink" Target="https://ems.iwwf.sport/Competitions/Details?Id=35b2fa17-f2c2-4837-9446-dacff2d77250" TargetMode="External"/><Relationship Id="rId118" Type="http://schemas.openxmlformats.org/officeDocument/2006/relationships/hyperlink" Target="https://ems.iwwf.sport/Competitions/Details?Id=8e2cc4c3-dab7-42f9-9996-ada9e769f173" TargetMode="External"/><Relationship Id="rId8" Type="http://schemas.openxmlformats.org/officeDocument/2006/relationships/hyperlink" Target="https://www.iwwfed-ea.org/classic/rl2025/eame/index.php?skier=ITA742020809" TargetMode="External"/><Relationship Id="rId51" Type="http://schemas.openxmlformats.org/officeDocument/2006/relationships/hyperlink" Target="https://www.iwwfed-ea.org/classic/rl2025/eame/index.php?skier=NED982019959" TargetMode="External"/><Relationship Id="rId72" Type="http://schemas.openxmlformats.org/officeDocument/2006/relationships/hyperlink" Target="https://ems.iwwf.sport/Competitions/Details?Id=849e8c50-6086-4ad8-b80c-e3cfee854614" TargetMode="External"/><Relationship Id="rId80" Type="http://schemas.openxmlformats.org/officeDocument/2006/relationships/hyperlink" Target="https://ems.iwwf.sport/RankingList/ScoringDetailsWaterSki?Id=41b00b4c-97c6-4223-b075-ace286c389b7&amp;RankingListLogId=114e2959-f1cf-411b-93c6-6a899cad09e6&amp;Event=10&amp;IdRankinglistPlacement=f9ea470b-f242-4180-981a-a555fd1850f8&amp;DisciplineId=7&amp;EventId=10&amp;SeasonId=10&amp;Month=8&amp;RLAgeCategoryId=&amp;Gender=&amp;ConfederationId=&amp;FederationId=&amp;Lastname=&amp;Firstname=&amp;AthleteCode=&amp;RLConfederationId=1" TargetMode="External"/><Relationship Id="rId85" Type="http://schemas.openxmlformats.org/officeDocument/2006/relationships/hyperlink" Target="https://ems.iwwf.sport/Competitions/Details?Id=a64645e9-8273-40ed-8a9c-aa07c4541b02" TargetMode="External"/><Relationship Id="rId93" Type="http://schemas.openxmlformats.org/officeDocument/2006/relationships/hyperlink" Target="https://ems.iwwf.sport/Competitions/Details?Id=c68c7ba3-18e4-4e0d-a274-8a22af371e71" TargetMode="External"/><Relationship Id="rId98" Type="http://schemas.openxmlformats.org/officeDocument/2006/relationships/hyperlink" Target="https://ems.iwwf.sport/Competitions/Details?Id=2a6b51bb-d00e-455a-9ef6-49152217bda2" TargetMode="External"/><Relationship Id="rId3" Type="http://schemas.openxmlformats.org/officeDocument/2006/relationships/hyperlink" Target="https://www.iwwfed-ea.org/classic/25FRA208/" TargetMode="External"/><Relationship Id="rId12" Type="http://schemas.openxmlformats.org/officeDocument/2006/relationships/hyperlink" Target="https://www.iwwfed-ea.org/classic/rl2025/eame/index.php?skier=GRE412022663" TargetMode="External"/><Relationship Id="rId17" Type="http://schemas.openxmlformats.org/officeDocument/2006/relationships/hyperlink" Target="https://www.iwwfed-ea.org/classic/rl2025/eame/index.php?skier=NOR442023341" TargetMode="External"/><Relationship Id="rId25" Type="http://schemas.openxmlformats.org/officeDocument/2006/relationships/hyperlink" Target="https://www.iwwfed-ea.org/classic/rl2025/eame/index.php?skier=GER152007960" TargetMode="External"/><Relationship Id="rId33" Type="http://schemas.openxmlformats.org/officeDocument/2006/relationships/hyperlink" Target="https://www.iwwfed-ea.org/classic/25EURO05/" TargetMode="External"/><Relationship Id="rId38" Type="http://schemas.openxmlformats.org/officeDocument/2006/relationships/hyperlink" Target="https://www.iwwfed-ea.org/classic/25AUT007/" TargetMode="External"/><Relationship Id="rId46" Type="http://schemas.openxmlformats.org/officeDocument/2006/relationships/hyperlink" Target="https://www.iwwfed-ea.org/classic/rl2025/eame/index.php?skier=AUT982024322" TargetMode="External"/><Relationship Id="rId59" Type="http://schemas.openxmlformats.org/officeDocument/2006/relationships/hyperlink" Target="https://iwwfed-ea.org/classic/rl2025/eame/index.php?skier=FRA982023672" TargetMode="External"/><Relationship Id="rId67" Type="http://schemas.openxmlformats.org/officeDocument/2006/relationships/hyperlink" Target="https://ems.iwwf.sport/Competitions/Details?Id=3957c553-f6e6-4e4c-84e5-a4e0dfeff652" TargetMode="External"/><Relationship Id="rId103" Type="http://schemas.openxmlformats.org/officeDocument/2006/relationships/hyperlink" Target="https://ems.iwwf.sport/Competitions/Details?Id=35b2fa17-f2c2-4837-9446-dacff2d77250" TargetMode="External"/><Relationship Id="rId108" Type="http://schemas.openxmlformats.org/officeDocument/2006/relationships/hyperlink" Target="https://ems.iwwf.sport/Competitions/Details?Id=3287ac17-a823-4a52-93b2-f819c9b9de3f" TargetMode="External"/><Relationship Id="rId116" Type="http://schemas.openxmlformats.org/officeDocument/2006/relationships/hyperlink" Target="https://ems.iwwf.sport/RankingList/ScoringDetailsWaterSki?Id=a77841e4-9286-48c4-b588-31960cf56fc7&amp;RankingListLogId=114e2959-f1cf-411b-93c6-6a899cad09e6&amp;Event=10&amp;IdRankinglistPlacement=4e56753b-77d2-4c2a-aec7-f9441e0dc222&amp;DisciplineId=7&amp;EventId=10&amp;SeasonId=10&amp;Month=8&amp;RLAgeCategoryId=&amp;Gender=&amp;ConfederationId=&amp;FederationId=&amp;Lastname=&amp;Firstname=&amp;AthleteCode=&amp;RLConfederationId=1" TargetMode="External"/><Relationship Id="rId20" Type="http://schemas.openxmlformats.org/officeDocument/2006/relationships/hyperlink" Target="https://www.iwwfed-ea.org/classic/rl2025/eame/index.php?skier=ITA182008638" TargetMode="External"/><Relationship Id="rId41" Type="http://schemas.openxmlformats.org/officeDocument/2006/relationships/hyperlink" Target="https://www.iwwfed-ea.org/classic/25NOR001/" TargetMode="External"/><Relationship Id="rId54" Type="http://schemas.openxmlformats.org/officeDocument/2006/relationships/hyperlink" Target="https://www.iwwfed-ea.org/classic/25IWWF04/" TargetMode="External"/><Relationship Id="rId62" Type="http://schemas.openxmlformats.org/officeDocument/2006/relationships/hyperlink" Target="https://ems.iwwf.sport/RankingList/ScoringDetailsWaterSki?Id=96f76f17-e772-4c48-b8c0-2ce56714667e&amp;RankingListLogId=56f7643e-90da-4ae7-957e-0e486bbe4711&amp;Event=10&amp;IdRankinglistPlacement=57b146b4-7caf-45a9-b1ee-cc73a2ab3991&amp;DisciplineId=7&amp;EventId=10&amp;SeasonId=10&amp;Month=6&amp;RLAgeCategoryId=&amp;Gender=&amp;ConfederationId=&amp;FederationId=&amp;Lastname=&amp;Firstname=&amp;AthleteCode=&amp;RLConfederationId=1" TargetMode="External"/><Relationship Id="rId70" Type="http://schemas.openxmlformats.org/officeDocument/2006/relationships/hyperlink" Target="https://ems.iwwf.sport/Competitions/Details?Id=6b2ac77a-283c-43ac-8f85-1706f89ae83b" TargetMode="External"/><Relationship Id="rId75" Type="http://schemas.openxmlformats.org/officeDocument/2006/relationships/hyperlink" Target="https://ems.iwwf.sport/Competitions/Details?Id=35b2fa17-f2c2-4837-9446-dacff2d77250" TargetMode="External"/><Relationship Id="rId83" Type="http://schemas.openxmlformats.org/officeDocument/2006/relationships/hyperlink" Target="https://ems.iwwf.sport/Competitions/Details?Id=0d3dc4e7-8690-4d4a-9ec3-90f11e0cf156" TargetMode="External"/><Relationship Id="rId88" Type="http://schemas.openxmlformats.org/officeDocument/2006/relationships/hyperlink" Target="https://ems.iwwf.sport/Competitions/Details?Id=8e2cc4c3-dab7-42f9-9996-ada9e769f173" TargetMode="External"/><Relationship Id="rId91" Type="http://schemas.openxmlformats.org/officeDocument/2006/relationships/hyperlink" Target="https://ems.iwwf.sport/Competitions/Details?Id=c68c7ba3-18e4-4e0d-a274-8a22af371e71" TargetMode="External"/><Relationship Id="rId96" Type="http://schemas.openxmlformats.org/officeDocument/2006/relationships/hyperlink" Target="https://ems.iwwf.sport/Competitions/Details?Id=a3015700-4bae-4ba8-a149-39b1e5b115e8" TargetMode="External"/><Relationship Id="rId111" Type="http://schemas.openxmlformats.org/officeDocument/2006/relationships/hyperlink" Target="https://www.iwwfed-ea.org/classic/25EURO05/" TargetMode="External"/><Relationship Id="rId1" Type="http://schemas.openxmlformats.org/officeDocument/2006/relationships/hyperlink" Target="https://www.iwwfed-ea.org/classic/25GEO001/" TargetMode="External"/><Relationship Id="rId6" Type="http://schemas.openxmlformats.org/officeDocument/2006/relationships/hyperlink" Target="https://www.iwwfed-ea.org/classic/rl2025/eame/index.php?skier=FRA372023602" TargetMode="External"/><Relationship Id="rId15" Type="http://schemas.openxmlformats.org/officeDocument/2006/relationships/hyperlink" Target="https://www.iwwfed-ea.org/classic/rl2025/eame/index.php?skier=CZE552017873" TargetMode="External"/><Relationship Id="rId23" Type="http://schemas.openxmlformats.org/officeDocument/2006/relationships/hyperlink" Target="https://www.iwwfed-ea.org/classic/rl2025/eame/index.php?skier=SWE102008285" TargetMode="External"/><Relationship Id="rId28" Type="http://schemas.openxmlformats.org/officeDocument/2006/relationships/hyperlink" Target="https://www.iwwfed-ea.org/classic/rl2025/eame/index.php?skier=BEL392008243" TargetMode="External"/><Relationship Id="rId36" Type="http://schemas.openxmlformats.org/officeDocument/2006/relationships/hyperlink" Target="https://www.iwwfed-ea.org/classic/25EURO05/" TargetMode="External"/><Relationship Id="rId49" Type="http://schemas.openxmlformats.org/officeDocument/2006/relationships/hyperlink" Target="https://www.iwwfed-ea.org/classic/rl2025/eame/index.php?skier=AUT982024283" TargetMode="External"/><Relationship Id="rId57" Type="http://schemas.openxmlformats.org/officeDocument/2006/relationships/hyperlink" Target="https://ems.iwwf.sport/Competitions/Details?Id=e49d3782-f72d-41fe-888c-1519f2fdfc97" TargetMode="External"/><Relationship Id="rId106" Type="http://schemas.openxmlformats.org/officeDocument/2006/relationships/hyperlink" Target="https://ems.iwwf.sport/Competitions/Details?Id=e49d3782-f72d-41fe-888c-1519f2fdfc97" TargetMode="External"/><Relationship Id="rId114" Type="http://schemas.openxmlformats.org/officeDocument/2006/relationships/hyperlink" Target="https://www.iwwfed-ea.org/classic/rl2025/eame/index.php?skier=FRA372023602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https://www.iwwfed-ea.org/classic/rl2025/eame/index.php?skier=SWE982012478" TargetMode="External"/><Relationship Id="rId31" Type="http://schemas.openxmlformats.org/officeDocument/2006/relationships/hyperlink" Target="https://www.iwwfed-ea.org/classic/rl2025/eame/index.php?skier=GBR612011469" TargetMode="External"/><Relationship Id="rId44" Type="http://schemas.openxmlformats.org/officeDocument/2006/relationships/hyperlink" Target="https://www.iwwfed-ea.org/classic/25EURO05/" TargetMode="External"/><Relationship Id="rId52" Type="http://schemas.openxmlformats.org/officeDocument/2006/relationships/hyperlink" Target="https://www.iwwfed-ea.org/classic/rl2025/eame/index.php?skier=POL982020538" TargetMode="External"/><Relationship Id="rId60" Type="http://schemas.openxmlformats.org/officeDocument/2006/relationships/hyperlink" Target="https://iwwfed-ea.org/classic/rl2025/eame/index.php?skier=ITA982018277" TargetMode="External"/><Relationship Id="rId65" Type="http://schemas.openxmlformats.org/officeDocument/2006/relationships/hyperlink" Target="https://ems.iwwf.sport/Competitions/Details?Id=ce198a49-6cac-449d-a059-5681594a7d7b" TargetMode="External"/><Relationship Id="rId73" Type="http://schemas.openxmlformats.org/officeDocument/2006/relationships/hyperlink" Target="https://ems.iwwf.sport/Competitions/Details?Id=6b2ac77a-283c-43ac-8f85-1706f89ae83b" TargetMode="External"/><Relationship Id="rId78" Type="http://schemas.openxmlformats.org/officeDocument/2006/relationships/hyperlink" Target="https://ems.iwwf.sport/Competitions/Details?Id=6b2ac77a-283c-43ac-8f85-1706f89ae83b" TargetMode="External"/><Relationship Id="rId81" Type="http://schemas.openxmlformats.org/officeDocument/2006/relationships/hyperlink" Target="https://ems.iwwf.sport/RankingList/ScoringDetailsWaterSki?Id=bb2cb974-2736-45fa-a306-2bd2e72e97b4&amp;RankingListLogId=114e2959-f1cf-411b-93c6-6a899cad09e6&amp;Event=10&amp;IdRankinglistPlacement=9eed1cf4-26e5-432b-86c0-eac880f60737&amp;DisciplineId=7&amp;EventId=10&amp;SeasonId=10&amp;Month=8&amp;RLAgeCategoryId=&amp;Gender=&amp;ConfederationId=&amp;FederationId=&amp;Lastname=&amp;Firstname=&amp;AthleteCode=&amp;RLConfederationId=1" TargetMode="External"/><Relationship Id="rId86" Type="http://schemas.openxmlformats.org/officeDocument/2006/relationships/hyperlink" Target="https://ems.iwwf.sport/Competitions/Details?Id=98ae9383-3154-4d8a-8cec-92716e9d8554" TargetMode="External"/><Relationship Id="rId94" Type="http://schemas.openxmlformats.org/officeDocument/2006/relationships/hyperlink" Target="https://ems.iwwf.sport/Competitions/Details?Id=9ba15c3c-c348-4314-b552-9893d0dfa5d8" TargetMode="External"/><Relationship Id="rId99" Type="http://schemas.openxmlformats.org/officeDocument/2006/relationships/hyperlink" Target="https://ems.iwwf.sport/Competitions/Details?Id=484c3606-0fa2-4eb0-92be-9ebe88b09afa" TargetMode="External"/><Relationship Id="rId101" Type="http://schemas.openxmlformats.org/officeDocument/2006/relationships/hyperlink" Target="https://ems.iwwf.sport/Competitions/Details?Id=8e2cc4c3-dab7-42f9-9996-ada9e769f173" TargetMode="External"/><Relationship Id="rId4" Type="http://schemas.openxmlformats.org/officeDocument/2006/relationships/hyperlink" Target="https://www.iwwfed-ea.org/classic/25NZL015/" TargetMode="External"/><Relationship Id="rId9" Type="http://schemas.openxmlformats.org/officeDocument/2006/relationships/hyperlink" Target="https://www.iwwfed-ea.org/classic/rl2025/eame/index.php?skier=AUT322020726" TargetMode="External"/><Relationship Id="rId13" Type="http://schemas.openxmlformats.org/officeDocument/2006/relationships/hyperlink" Target="https://www.iwwfed-ea.org/classic/rl2025/eame/index.php?skier=AUT982005183" TargetMode="External"/><Relationship Id="rId18" Type="http://schemas.openxmlformats.org/officeDocument/2006/relationships/hyperlink" Target="https://www.iwwfed-ea.org/classic/rl2025/eame/index.php?skier=FRA842006482" TargetMode="External"/><Relationship Id="rId39" Type="http://schemas.openxmlformats.org/officeDocument/2006/relationships/hyperlink" Target="https://www.iwwfed-ea.org/classic/25DEN001/" TargetMode="External"/><Relationship Id="rId109" Type="http://schemas.openxmlformats.org/officeDocument/2006/relationships/hyperlink" Target="https://ems.iwwf.sport/RankingList/ScoringDetailsWaterSki?Id=72083d59-21b7-463c-ad5a-354f16fce3f5&amp;RankingListLogId=114e2959-f1cf-411b-93c6-6a899cad09e6&amp;Event=10&amp;IdRankinglistPlacement=e68dd877-4aa6-48c0-94e5-47052acb2de4&amp;DisciplineId=7&amp;EventId=10&amp;SeasonId=10&amp;Month=8&amp;RLAgeCategoryId=&amp;Gender=&amp;ConfederationId=&amp;FederationId=&amp;Lastname=&amp;Firstname=&amp;AthleteCode=&amp;RLConfederationId=1" TargetMode="External"/><Relationship Id="rId34" Type="http://schemas.openxmlformats.org/officeDocument/2006/relationships/hyperlink" Target="https://www.iwwfed-ea.org/classic/25IWWF04/" TargetMode="External"/><Relationship Id="rId50" Type="http://schemas.openxmlformats.org/officeDocument/2006/relationships/hyperlink" Target="https://www.iwwfed-ea.org/classic/rl2025/eame/index.php?skier=POL982020537" TargetMode="External"/><Relationship Id="rId55" Type="http://schemas.openxmlformats.org/officeDocument/2006/relationships/hyperlink" Target="https://iwwfed-ea.org/classic/rl2025/eame/index.php?skier=AUT612020393" TargetMode="External"/><Relationship Id="rId76" Type="http://schemas.openxmlformats.org/officeDocument/2006/relationships/hyperlink" Target="https://ems.iwwf.sport/Competitions/Details?Id=59c0384a-df88-400b-92d3-609011007459" TargetMode="External"/><Relationship Id="rId97" Type="http://schemas.openxmlformats.org/officeDocument/2006/relationships/hyperlink" Target="https://ems.iwwf.sport/Competitions/Details?Id=0f8c99b5-cc76-43bb-b894-8ca5a7ef1d00" TargetMode="External"/><Relationship Id="rId104" Type="http://schemas.openxmlformats.org/officeDocument/2006/relationships/hyperlink" Target="https://ems.iwwf.sport/RankingList/ScoringDetailsWaterSki?Id=28b59a0f-c52b-4de6-8f69-05198484d9b5&amp;RankingListLogId=114e2959-f1cf-411b-93c6-6a899cad09e6&amp;Event=10&amp;IdRankinglistPlacement=cfd3fc64-e783-4571-a537-af398a28ad3c&amp;DisciplineId=7&amp;EventId=10&amp;SeasonId=10&amp;Month=8&amp;RLAgeCategoryId=&amp;Gender=&amp;ConfederationId=&amp;FederationId=&amp;Lastname=&amp;Firstname=&amp;AthleteCode=&amp;RLConfederationId=1" TargetMode="External"/><Relationship Id="rId7" Type="http://schemas.openxmlformats.org/officeDocument/2006/relationships/hyperlink" Target="https://www.iwwfed-ea.org/classic/rl2025/eame/index.php?skier=HUN912022908" TargetMode="External"/><Relationship Id="rId71" Type="http://schemas.openxmlformats.org/officeDocument/2006/relationships/hyperlink" Target="https://ems.iwwf.sport/Competitions/Details?Id=c0341915-6161-4473-ab2e-7a9381cfb0b4" TargetMode="External"/><Relationship Id="rId92" Type="http://schemas.openxmlformats.org/officeDocument/2006/relationships/hyperlink" Target="https://ems.iwwf.sport/Competitions/Details?Id=c68c7ba3-18e4-4e0d-a274-8a22af371e71" TargetMode="External"/><Relationship Id="rId2" Type="http://schemas.openxmlformats.org/officeDocument/2006/relationships/hyperlink" Target="https://www.iwwfed-ea.org/classic/25IWWF04/" TargetMode="External"/><Relationship Id="rId29" Type="http://schemas.openxmlformats.org/officeDocument/2006/relationships/hyperlink" Target="https://www.iwwfed-ea.org/classic/rl2025/eame/index.php?skier=ESP762007972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wwfed-ea.org/classic/25CZE002/" TargetMode="External"/><Relationship Id="rId18" Type="http://schemas.openxmlformats.org/officeDocument/2006/relationships/hyperlink" Target="https://iwwfed-ea.org/classic/rl2025/eame/index.php?skier=UKR452022985" TargetMode="External"/><Relationship Id="rId26" Type="http://schemas.openxmlformats.org/officeDocument/2006/relationships/hyperlink" Target="https://iwwfed-ea.org/classic/rl2025/eame/index.php?skier=AUT982024229" TargetMode="External"/><Relationship Id="rId39" Type="http://schemas.openxmlformats.org/officeDocument/2006/relationships/hyperlink" Target="https://ems.iwwf.sport/RankingList/ScoringDetailsWaterSki?Id=ab886bd9-65f4-45ad-9060-cab93ed87490&amp;RankingListLogId=a7d7f3ba-c964-4913-a3cc-50fc02a907b8&amp;Event=11&amp;IdRankinglistPlacement=1c2ebfe1-5772-4604-ba7e-ea44aa45e7b4&amp;DisciplineId=7&amp;EventId=11&amp;SeasonId=10&amp;Month=5&amp;RLAgeCategoryId=101&amp;Gender=2&amp;ConfederationId=&amp;FederationId=&amp;Lastname=&amp;Firstname=&amp;AthleteCode=&amp;RLConfederationId=1" TargetMode="External"/><Relationship Id="rId21" Type="http://schemas.openxmlformats.org/officeDocument/2006/relationships/hyperlink" Target="https://iwwfed-ea.org/classic/rl2025/eame/index.php?skier=FRA982023737" TargetMode="External"/><Relationship Id="rId34" Type="http://schemas.openxmlformats.org/officeDocument/2006/relationships/hyperlink" Target="https://www.iwwfed-ea.org/classic/25CZE002/" TargetMode="External"/><Relationship Id="rId42" Type="http://schemas.openxmlformats.org/officeDocument/2006/relationships/hyperlink" Target="https://www.iwwfed-ea.org/classic/25CZE002/" TargetMode="External"/><Relationship Id="rId47" Type="http://schemas.openxmlformats.org/officeDocument/2006/relationships/hyperlink" Target="https://ems.iwwf.sport/RankingList/ScoringDetailsWaterSki?Id=05fb8d96-49cd-416b-8a29-18086926812e&amp;RankingListLogId=a84b86d0-1bc2-4c25-9df2-9b9f8f010c06&amp;Event=11&amp;IdRankinglistPlacement=d967f544-ceba-422f-a0da-2d7b252e3353&amp;DisciplineId=7&amp;EventId=11&amp;SeasonId=10&amp;Month=6&amp;RLAgeCategoryId=&amp;Gender=&amp;ConfederationId=&amp;FederationId=&amp;Lastname=&amp;Firstname=&amp;AthleteCode=&amp;RLConfederationId=1" TargetMode="External"/><Relationship Id="rId50" Type="http://schemas.openxmlformats.org/officeDocument/2006/relationships/hyperlink" Target="https://ems.iwwf.sport/RankingList/ScoringDetailsWaterSki?Id=a01fb4b2-7dfe-42b1-a053-51c4815026b6&amp;RankingListLogId=a84b86d0-1bc2-4c25-9df2-9b9f8f010c06&amp;Event=11&amp;IdRankinglistPlacement=9a821753-82d9-4ddd-87cb-ee6130a6d39f&amp;DisciplineId=7&amp;EventId=11&amp;SeasonId=10&amp;Month=6&amp;RLAgeCategoryId=103&amp;Gender=&amp;ConfederationId=&amp;FederationId=&amp;Lastname=&amp;Firstname=&amp;AthleteCode=&amp;RLConfederationId=1" TargetMode="External"/><Relationship Id="rId55" Type="http://schemas.openxmlformats.org/officeDocument/2006/relationships/hyperlink" Target="https://iwwfed-ea.org/classic/rl2025/eame/index.php?skier=FRA982023737" TargetMode="External"/><Relationship Id="rId63" Type="http://schemas.openxmlformats.org/officeDocument/2006/relationships/hyperlink" Target="https://iwwfed-ea.org/classic/rl2025/eame/index.php?skier=UKR452022985" TargetMode="External"/><Relationship Id="rId68" Type="http://schemas.openxmlformats.org/officeDocument/2006/relationships/hyperlink" Target="https://www.iwwfed-ea.org/classic/25CZE002/" TargetMode="External"/><Relationship Id="rId76" Type="http://schemas.openxmlformats.org/officeDocument/2006/relationships/hyperlink" Target="https://iwwfed-ea.org/classic/rl2025/eame/index.php?skier=GRE982018661" TargetMode="External"/><Relationship Id="rId7" Type="http://schemas.openxmlformats.org/officeDocument/2006/relationships/hyperlink" Target="https://iwwfed-ea.org/classic/rl2025/eame/index.php?skier=SUI462010116" TargetMode="External"/><Relationship Id="rId71" Type="http://schemas.openxmlformats.org/officeDocument/2006/relationships/hyperlink" Target="https://iwwfed-ea.org/classic/rl2025/eame/index.php?skier=FRA982024824" TargetMode="External"/><Relationship Id="rId2" Type="http://schemas.openxmlformats.org/officeDocument/2006/relationships/hyperlink" Target="https://iwwfed-ea.org/classic/rl2025/eame/index.php?skier=CZE972010099" TargetMode="External"/><Relationship Id="rId16" Type="http://schemas.openxmlformats.org/officeDocument/2006/relationships/hyperlink" Target="https://www.iwwfed-ea.org/classic/25NZL015/" TargetMode="External"/><Relationship Id="rId29" Type="http://schemas.openxmlformats.org/officeDocument/2006/relationships/hyperlink" Target="https://iwwfed-ea.org/classic/rl2025/eame/index.php?skier=SUI982014857" TargetMode="External"/><Relationship Id="rId11" Type="http://schemas.openxmlformats.org/officeDocument/2006/relationships/hyperlink" Target="https://www.iwwfed-ea.org/classic/25CZE003/" TargetMode="External"/><Relationship Id="rId24" Type="http://schemas.openxmlformats.org/officeDocument/2006/relationships/hyperlink" Target="https://iwwfed-ea.org/classic/rl2025/eame/index.php?skier=CZE982018528" TargetMode="External"/><Relationship Id="rId32" Type="http://schemas.openxmlformats.org/officeDocument/2006/relationships/hyperlink" Target="https://iwwfed-ea.org/classic/rl2025/eame/index.php?skier=FRA442019267" TargetMode="External"/><Relationship Id="rId37" Type="http://schemas.openxmlformats.org/officeDocument/2006/relationships/hyperlink" Target="https://www.iwwfed-ea.org/classic/25ITA001/" TargetMode="External"/><Relationship Id="rId40" Type="http://schemas.openxmlformats.org/officeDocument/2006/relationships/hyperlink" Target="https://ems.iwwf.sport/RankingList/ScoringDetailsWaterSki?Id=7f1ce915-8cfc-4af9-b6dc-22ec0b14c72b&amp;RankingListLogId=a7d7f3ba-c964-4913-a3cc-50fc02a907b8&amp;Event=11&amp;IdRankinglistPlacement=5b343327-0880-41c5-97da-15563c4aabba&amp;DisciplineId=7&amp;EventId=11&amp;SeasonId=10&amp;Month=5&amp;RLAgeCategoryId=101&amp;Gender=2&amp;ConfederationId=&amp;FederationId=&amp;Lastname=&amp;Firstname=&amp;AthleteCode=&amp;RLConfederationId=1" TargetMode="External"/><Relationship Id="rId45" Type="http://schemas.openxmlformats.org/officeDocument/2006/relationships/hyperlink" Target="https://ems.iwwf.sport/RankingList/ScoringDetailsWaterSki?Id=6c2622b7-288a-4a81-a5a9-5bd4c98a3bc1&amp;RankingListLogId=a7d7f3ba-c964-4913-a3cc-50fc02a907b8&amp;Event=11&amp;IdRankinglistPlacement=6349b1bb-843e-4fa2-8618-339e70e93523&amp;DisciplineId=7&amp;EventId=11&amp;SeasonId=10&amp;Month=5&amp;RLAgeCategoryId=101&amp;Gender=2&amp;ConfederationId=&amp;FederationId=&amp;Lastname=&amp;Firstname=&amp;AthleteCode=&amp;RLConfederationId=1" TargetMode="External"/><Relationship Id="rId53" Type="http://schemas.openxmlformats.org/officeDocument/2006/relationships/hyperlink" Target="https://ems.iwwf.sport/Competitions/Details?Id=8e2cc4c3-dab7-42f9-9996-ada9e769f173" TargetMode="External"/><Relationship Id="rId58" Type="http://schemas.openxmlformats.org/officeDocument/2006/relationships/hyperlink" Target="https://ems.iwwf.sport/Competitions/Details?Id=8e2cc4c3-dab7-42f9-9996-ada9e769f173" TargetMode="External"/><Relationship Id="rId66" Type="http://schemas.openxmlformats.org/officeDocument/2006/relationships/hyperlink" Target="https://iwwfed-ea.org/classic/rl2025/eame/index.php?skier=CZE982018528" TargetMode="External"/><Relationship Id="rId74" Type="http://schemas.openxmlformats.org/officeDocument/2006/relationships/hyperlink" Target="https://ems.iwwf.sport/RankingList/ScoringDetailsWaterSki?Id=57d73d05-7513-40b2-aa41-63cce0cd7fd3&amp;RankingListLogId=946bec4c-7f21-4bb5-b28e-c1cc7433d6c8&amp;Event=11&amp;IdRankinglistPlacement=42f45e29-fcb9-459c-98c7-e07660201c6c&amp;DisciplineId=7&amp;EventId=11&amp;SeasonId=10&amp;Month=8&amp;RLAgeCategoryId=&amp;Gender=&amp;ConfederationId=&amp;FederationId=&amp;Lastname=&amp;Firstname=&amp;AthleteCode=&amp;RLConfederationId=1" TargetMode="External"/><Relationship Id="rId79" Type="http://schemas.openxmlformats.org/officeDocument/2006/relationships/hyperlink" Target="https://ems.iwwf.sport/RankingList/ScoringDetailsWaterSki?Id=4f683117-1382-414a-b9f0-7216de529ef3&amp;RankingListLogId=946bec4c-7f21-4bb5-b28e-c1cc7433d6c8&amp;Event=11&amp;IdRankinglistPlacement=65d95543-77d8-42de-98aa-fb8f3e44b1c1&amp;DisciplineId=7&amp;EventId=11&amp;SeasonId=10&amp;Month=8&amp;RLAgeCategoryId=&amp;Gender=&amp;ConfederationId=&amp;FederationId=&amp;Lastname=&amp;Firstname=&amp;AthleteCode=&amp;RLConfederationId=1" TargetMode="External"/><Relationship Id="rId5" Type="http://schemas.openxmlformats.org/officeDocument/2006/relationships/hyperlink" Target="https://iwwfed-ea.org/classic/rl2025/eame/index.php?skier=UKR452022985" TargetMode="External"/><Relationship Id="rId61" Type="http://schemas.openxmlformats.org/officeDocument/2006/relationships/hyperlink" Target="https://iwwfed-ea.org/classic/rl2025/eame/index.php?skier=FRA372023602" TargetMode="External"/><Relationship Id="rId82" Type="http://schemas.openxmlformats.org/officeDocument/2006/relationships/hyperlink" Target="https://ems.iwwf.sport/Competitions/Details?Id=8e2cc4c3-dab7-42f9-9996-ada9e769f173" TargetMode="External"/><Relationship Id="rId10" Type="http://schemas.openxmlformats.org/officeDocument/2006/relationships/hyperlink" Target="https://iwwfed-ea.org/classic/rl2025/eame/index.php?skier=GBR962024132" TargetMode="External"/><Relationship Id="rId19" Type="http://schemas.openxmlformats.org/officeDocument/2006/relationships/hyperlink" Target="https://iwwfed-ea.org/classic/rl2025/eame/index.php?skier=GBR962024132" TargetMode="External"/><Relationship Id="rId31" Type="http://schemas.openxmlformats.org/officeDocument/2006/relationships/hyperlink" Target="https://www.iwwfed-ea.org/classic/25CZE002/" TargetMode="External"/><Relationship Id="rId44" Type="http://schemas.openxmlformats.org/officeDocument/2006/relationships/hyperlink" Target="https://www.iwwfed-ea.org/classic/25ITA015/" TargetMode="External"/><Relationship Id="rId52" Type="http://schemas.openxmlformats.org/officeDocument/2006/relationships/hyperlink" Target="https://ems.iwwf.sport/Competitions/Details?Id=3f2431f3-62ce-4f60-aef9-439cd7b21dd0" TargetMode="External"/><Relationship Id="rId60" Type="http://schemas.openxmlformats.org/officeDocument/2006/relationships/hyperlink" Target="https://ems.iwwf.sport/RankingList/ScoringDetailsWaterSki?Id=ab886bd9-65f4-45ad-9060-cab93ed87490&amp;RankingListLogId=946bec4c-7f21-4bb5-b28e-c1cc7433d6c8&amp;Event=11&amp;IdRankinglistPlacement=2303aa06-2852-41ca-afa9-619ef889c8f1&amp;DisciplineId=7&amp;EventId=11&amp;SeasonId=10&amp;Month=8&amp;RLAgeCategoryId=&amp;Gender=&amp;ConfederationId=&amp;FederationId=&amp;Lastname=&amp;Firstname=&amp;AthleteCode=&amp;RLConfederationId=1" TargetMode="External"/><Relationship Id="rId65" Type="http://schemas.openxmlformats.org/officeDocument/2006/relationships/hyperlink" Target="https://ems.iwwf.sport/Competitions/Details?Id=8e2cc4c3-dab7-42f9-9996-ada9e769f173" TargetMode="External"/><Relationship Id="rId73" Type="http://schemas.openxmlformats.org/officeDocument/2006/relationships/hyperlink" Target="https://ems.iwwf.sport/RankingList/ScoringDetailsWaterSki?Id=f70e290a-12d9-4f0d-8acc-5882b9433f3f&amp;RankingListLogId=946bec4c-7f21-4bb5-b28e-c1cc7433d6c8&amp;Event=11&amp;IdRankinglistPlacement=0281251a-8ee1-4cc5-9f66-2624d22079c2&amp;DisciplineId=7&amp;EventId=11&amp;SeasonId=10&amp;Month=8&amp;RLAgeCategoryId=&amp;Gender=&amp;ConfederationId=&amp;FederationId=&amp;Lastname=&amp;Firstname=&amp;AthleteCode=&amp;RLConfederationId=1" TargetMode="External"/><Relationship Id="rId78" Type="http://schemas.openxmlformats.org/officeDocument/2006/relationships/hyperlink" Target="https://ems.iwwf.sport/RankingList/ScoringDetailsWaterSki?Id=7bbe8600-6efd-4912-b51b-dab6d39df261&amp;RankingListLogId=946bec4c-7f21-4bb5-b28e-c1cc7433d6c8&amp;Event=11&amp;IdRankinglistPlacement=01339707-5152-4daa-8fa9-5ac25d11b54d&amp;DisciplineId=7&amp;EventId=11&amp;SeasonId=10&amp;Month=8&amp;RLAgeCategoryId=&amp;Gender=&amp;ConfederationId=&amp;FederationId=&amp;Lastname=&amp;Firstname=&amp;AthleteCode=&amp;RLConfederationId=1" TargetMode="External"/><Relationship Id="rId81" Type="http://schemas.openxmlformats.org/officeDocument/2006/relationships/hyperlink" Target="https://ems.iwwf.sport/Competitions/Details?Id=8e2cc4c3-dab7-42f9-9996-ada9e769f173" TargetMode="External"/><Relationship Id="rId4" Type="http://schemas.openxmlformats.org/officeDocument/2006/relationships/hyperlink" Target="https://iwwfed-ea.org/classic/rl2025/eame/index.php?skier=CZE552017873" TargetMode="External"/><Relationship Id="rId9" Type="http://schemas.openxmlformats.org/officeDocument/2006/relationships/hyperlink" Target="https://iwwfed-ea.org/classic/rl2025/eame/index.php?skier=GBR612011469" TargetMode="External"/><Relationship Id="rId14" Type="http://schemas.openxmlformats.org/officeDocument/2006/relationships/hyperlink" Target="https://www.iwwfed-ea.org/classic/25GEO001/" TargetMode="External"/><Relationship Id="rId22" Type="http://schemas.openxmlformats.org/officeDocument/2006/relationships/hyperlink" Target="https://iwwfed-ea.org/classic/rl2025/eame/index.php?skier=CZE982018528" TargetMode="External"/><Relationship Id="rId27" Type="http://schemas.openxmlformats.org/officeDocument/2006/relationships/hyperlink" Target="https://iwwfed-ea.org/classic/rl2025/eame/index.php?skier=FIN972011272" TargetMode="External"/><Relationship Id="rId30" Type="http://schemas.openxmlformats.org/officeDocument/2006/relationships/hyperlink" Target="https://iwwfed-ea.org/classic/rl2025/eame/index.php?skier=UKR982023866" TargetMode="External"/><Relationship Id="rId35" Type="http://schemas.openxmlformats.org/officeDocument/2006/relationships/hyperlink" Target="https://ems.iwwf.sport/Competitions/Details?Id=cd906de0-500c-4837-a3ac-75e38c94e662" TargetMode="External"/><Relationship Id="rId43" Type="http://schemas.openxmlformats.org/officeDocument/2006/relationships/hyperlink" Target="https://ems.iwwf.sport/Competitions/Details?Id=9ba15c3c-c348-4314-b552-9893d0dfa5d8" TargetMode="External"/><Relationship Id="rId48" Type="http://schemas.openxmlformats.org/officeDocument/2006/relationships/hyperlink" Target="https://ems.iwwf.sport/RankingList/ScoringDetailsWaterSki?Id=05fb8d96-49cd-416b-8a29-18086926812e&amp;RankingListLogId=a84b86d0-1bc2-4c25-9df2-9b9f8f010c06&amp;Event=11&amp;IdRankinglistPlacement=d967f544-ceba-422f-a0da-2d7b252e3353&amp;DisciplineId=7&amp;EventId=11&amp;SeasonId=10&amp;Month=6&amp;RLAgeCategoryId=&amp;Gender=&amp;ConfederationId=&amp;FederationId=&amp;Lastname=&amp;Firstname=&amp;AthleteCode=&amp;RLConfederationId=1" TargetMode="External"/><Relationship Id="rId56" Type="http://schemas.openxmlformats.org/officeDocument/2006/relationships/hyperlink" Target="https://ems.iwwf.sport/RankingList/ScoringDetailsWaterSki?Id=664c8195-0ffb-438c-a9a4-3dace69b910a&amp;RankingListLogId=946bec4c-7f21-4bb5-b28e-c1cc7433d6c8&amp;Event=11&amp;IdRankinglistPlacement=fba63165-5c8c-4610-983b-0f1fa0e0ac84&amp;DisciplineId=7&amp;EventId=11&amp;SeasonId=10&amp;Month=8&amp;RLAgeCategoryId=&amp;Gender=&amp;ConfederationId=&amp;FederationId=&amp;Lastname=&amp;Firstname=&amp;AthleteCode=&amp;RLConfederationId=1" TargetMode="External"/><Relationship Id="rId64" Type="http://schemas.openxmlformats.org/officeDocument/2006/relationships/hyperlink" Target="https://ems.iwwf.sport/Competitions/Details?Id=8e2cc4c3-dab7-42f9-9996-ada9e769f173" TargetMode="External"/><Relationship Id="rId69" Type="http://schemas.openxmlformats.org/officeDocument/2006/relationships/hyperlink" Target="https://iwwfed-ea.org/classic/rl2025/eame/index.php?skier=FRA982023737" TargetMode="External"/><Relationship Id="rId77" Type="http://schemas.openxmlformats.org/officeDocument/2006/relationships/hyperlink" Target="https://ems.iwwf.sport/RankingList/ScoringDetailsWaterSki?Id=33b29d73-e514-4858-9bf8-e4a93bd7513e&amp;RankingListLogId=946bec4c-7f21-4bb5-b28e-c1cc7433d6c8&amp;Event=11&amp;IdRankinglistPlacement=9af859ca-095a-4ff5-b972-04e6be6a174a&amp;DisciplineId=7&amp;EventId=11&amp;SeasonId=10&amp;Month=8&amp;RLAgeCategoryId=&amp;Gender=&amp;ConfederationId=&amp;FederationId=&amp;Lastname=&amp;Firstname=&amp;AthleteCode=&amp;RLConfederationId=1" TargetMode="External"/><Relationship Id="rId8" Type="http://schemas.openxmlformats.org/officeDocument/2006/relationships/hyperlink" Target="https://iwwfed-ea.org/classic/rl2025/eame/index.php?skier=FRA692015508" TargetMode="External"/><Relationship Id="rId51" Type="http://schemas.openxmlformats.org/officeDocument/2006/relationships/hyperlink" Target="https://ems.iwwf.sport/Competitions/Details?Id=fa16be15-8c6c-48f4-a8ba-f12fe48c44a9" TargetMode="External"/><Relationship Id="rId72" Type="http://schemas.openxmlformats.org/officeDocument/2006/relationships/hyperlink" Target="https://iwwfed-ea.org/classic/rl2025/eame/index.php?skier=AUT982024229" TargetMode="External"/><Relationship Id="rId80" Type="http://schemas.openxmlformats.org/officeDocument/2006/relationships/hyperlink" Target="https://ems.iwwf.sport/RankingList/ScoringDetailsWaterSki?Id=73a5a33d-e25b-426b-bf3d-e0cf638e0850&amp;RankingListLogId=946bec4c-7f21-4bb5-b28e-c1cc7433d6c8&amp;Event=11&amp;IdRankinglistPlacement=cd363952-2d19-4888-8f78-c63cf9bbc146&amp;DisciplineId=7&amp;EventId=11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iwwfed-ea.org/classic/rl2025/eame/index.php?skier=AUT192016333" TargetMode="External"/><Relationship Id="rId12" Type="http://schemas.openxmlformats.org/officeDocument/2006/relationships/hyperlink" Target="https://www.iwwfed-ea.org/classic/25ITA001/" TargetMode="External"/><Relationship Id="rId17" Type="http://schemas.openxmlformats.org/officeDocument/2006/relationships/hyperlink" Target="https://iwwfed-ea.org/classic/rl2025/eame/index.php?skier=CZE552017873" TargetMode="External"/><Relationship Id="rId25" Type="http://schemas.openxmlformats.org/officeDocument/2006/relationships/hyperlink" Target="https://iwwfed-ea.org/classic/rl2025/eame/index.php?skier=UKR982023755" TargetMode="External"/><Relationship Id="rId33" Type="http://schemas.openxmlformats.org/officeDocument/2006/relationships/hyperlink" Target="https://ems.iwwf.sport/Competitions/Details?Id=9ba15c3c-c348-4314-b552-9893d0dfa5d8" TargetMode="External"/><Relationship Id="rId38" Type="http://schemas.openxmlformats.org/officeDocument/2006/relationships/hyperlink" Target="https://www.iwwfed-ea.org/classic/25CZE002/" TargetMode="External"/><Relationship Id="rId46" Type="http://schemas.openxmlformats.org/officeDocument/2006/relationships/hyperlink" Target="https://ems.iwwf.sport/RankingList/ScoringDetailsWaterSki?Id=fbd7cbf8-7d46-4c9a-ae73-661914bec684&amp;RankingListLogId=a84b86d0-1bc2-4c25-9df2-9b9f8f010c06&amp;Event=11&amp;IdRankinglistPlacement=c1611a52-40d9-4aa4-8eac-db780dba594d&amp;DisciplineId=7&amp;EventId=11&amp;SeasonId=10&amp;Month=6&amp;RLAgeCategoryId=&amp;Gender=&amp;ConfederationId=&amp;FederationId=&amp;Lastname=&amp;Firstname=&amp;AthleteCode=&amp;RLConfederationId=1" TargetMode="External"/><Relationship Id="rId59" Type="http://schemas.openxmlformats.org/officeDocument/2006/relationships/hyperlink" Target="https://ems.iwwf.sport/Competitions/Details?Id=8e2cc4c3-dab7-42f9-9996-ada9e769f173" TargetMode="External"/><Relationship Id="rId67" Type="http://schemas.openxmlformats.org/officeDocument/2006/relationships/hyperlink" Target="https://iwwfed-ea.org/classic/rl2025/eame/index.php?skier=SVK862020805" TargetMode="External"/><Relationship Id="rId20" Type="http://schemas.openxmlformats.org/officeDocument/2006/relationships/hyperlink" Target="https://iwwfed-ea.org/classic/rl2025/eame/index.php?skier=FRA372023602" TargetMode="External"/><Relationship Id="rId41" Type="http://schemas.openxmlformats.org/officeDocument/2006/relationships/hyperlink" Target="https://iwwfed-ea.org/classic/rl2025/eame/index.php?skier=UKR982023755" TargetMode="External"/><Relationship Id="rId54" Type="http://schemas.openxmlformats.org/officeDocument/2006/relationships/hyperlink" Target="https://ems.iwwf.sport/Competitions/Details?Id=86dd662c-8688-4dca-a3f5-317ef0ab500d" TargetMode="External"/><Relationship Id="rId62" Type="http://schemas.openxmlformats.org/officeDocument/2006/relationships/hyperlink" Target="https://iwwfed-ea.org/classic/rl2025/eame/index.php?skier=GBR962024132" TargetMode="External"/><Relationship Id="rId70" Type="http://schemas.openxmlformats.org/officeDocument/2006/relationships/hyperlink" Target="https://iwwfed-ea.org/classic/rl2025/eame/index.php?skier=GRE982018661" TargetMode="External"/><Relationship Id="rId75" Type="http://schemas.openxmlformats.org/officeDocument/2006/relationships/hyperlink" Target="https://ems.iwwf.sport/RankingList/ScoringDetailsWaterSki?Id=fa53be9a-2b60-47cd-a738-ff257e170b5e&amp;RankingListLogId=946bec4c-7f21-4bb5-b28e-c1cc7433d6c8&amp;Event=11&amp;IdRankinglistPlacement=7c04513a-1293-439b-848d-42a495b55f30&amp;DisciplineId=7&amp;EventId=11&amp;SeasonId=10&amp;Month=8&amp;RLAgeCategoryId=&amp;Gender=&amp;ConfederationId=&amp;FederationId=&amp;Lastname=&amp;Firstname=&amp;AthleteCode=&amp;RLConfederationId=1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https://iwwfed-ea.org/classic/rl2025/eame/index.php?skier=GER152007960" TargetMode="External"/><Relationship Id="rId6" Type="http://schemas.openxmlformats.org/officeDocument/2006/relationships/hyperlink" Target="https://iwwfed-ea.org/classic/rl2025/eame/index.php?skier=CZE982018505" TargetMode="External"/><Relationship Id="rId15" Type="http://schemas.openxmlformats.org/officeDocument/2006/relationships/hyperlink" Target="https://www.iwwfed-ea.org/classic/25IWWF04/" TargetMode="External"/><Relationship Id="rId23" Type="http://schemas.openxmlformats.org/officeDocument/2006/relationships/hyperlink" Target="https://iwwfed-ea.org/classic/rl2025/eame/index.php?skier=SVK862020805" TargetMode="External"/><Relationship Id="rId28" Type="http://schemas.openxmlformats.org/officeDocument/2006/relationships/hyperlink" Target="https://iwwfed-ea.org/classic/rl2025/eame/index.php?skier=FRA982024824" TargetMode="External"/><Relationship Id="rId36" Type="http://schemas.openxmlformats.org/officeDocument/2006/relationships/hyperlink" Target="https://ems.iwwf.sport/RankingList/ScoringDetailsWaterSki?Id=a01fb4b2-7dfe-42b1-a053-51c4815026b6&amp;RankingListLogId=a7d7f3ba-c964-4913-a3cc-50fc02a907b8&amp;Event=11&amp;IdRankinglistPlacement=2aea013c-f93e-436b-988b-d8c2f1cc1a8e&amp;DisciplineId=7&amp;EventId=11&amp;SeasonId=10&amp;Month=5&amp;RLAgeCategoryId=&amp;Gender=2&amp;ConfederationId=&amp;FederationId=&amp;Lastname=&amp;Firstname=&amp;AthleteCode=&amp;RLConfederationId=1" TargetMode="External"/><Relationship Id="rId49" Type="http://schemas.openxmlformats.org/officeDocument/2006/relationships/hyperlink" Target="https://ems.iwwf.sport/Competitions/Details?Id=3f2431f3-62ce-4f60-aef9-439cd7b21dd0" TargetMode="External"/><Relationship Id="rId57" Type="http://schemas.openxmlformats.org/officeDocument/2006/relationships/hyperlink" Target="https://ems.iwwf.sport/Competitions/Details?Id=8e2cc4c3-dab7-42f9-9996-ada9e769f17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wwfed-ea.org/classic/rl2025/eame/index.php?skier=UKR452022985" TargetMode="External"/><Relationship Id="rId13" Type="http://schemas.openxmlformats.org/officeDocument/2006/relationships/hyperlink" Target="https://ems.iwwf.sport/Competitions/Details?Id=80053d83-bf02-42ed-8ac6-78b1d29f0dea" TargetMode="External"/><Relationship Id="rId18" Type="http://schemas.openxmlformats.org/officeDocument/2006/relationships/hyperlink" Target="https://ems.iwwf.sport/Competitions/Details?Id=79179100-d5eb-4787-96fa-18d3be84e8a9" TargetMode="External"/><Relationship Id="rId26" Type="http://schemas.openxmlformats.org/officeDocument/2006/relationships/hyperlink" Target="https://ems.iwwf.sport/RankingList/ScoringDetailsWaterSki?Id=4ada194b-e2c7-4216-9472-38b5e56b3f8d&amp;RankingListLogId=060aab98-d199-4b95-9120-043d9e256f7d&amp;Event=12&amp;IdRankinglistPlacement=767d746c-7672-467c-b84d-19cfe6417acb&amp;DisciplineId=7&amp;EventId=12&amp;SeasonId=10&amp;Month=6&amp;RLAgeCategoryId=&amp;Gender=&amp;ConfederationId=&amp;FederationId=&amp;Lastname=&amp;Firstname=&amp;AthleteCode=&amp;RLConfederationId=1" TargetMode="External"/><Relationship Id="rId39" Type="http://schemas.openxmlformats.org/officeDocument/2006/relationships/hyperlink" Target="https://ems.iwwf.sport/RankingList/ScoringDetailsWaterSki?Id=cdede880-1c04-4a1b-8c27-6dcaeab74540&amp;RankingListLogId=aa0bf6a7-f32c-4477-9aa2-de976e05714b&amp;Event=12&amp;IdRankinglistPlacement=94c4e1de-3726-4041-b3ed-fbb7290f53e2&amp;DisciplineId=7&amp;EventId=12&amp;SeasonId=10&amp;Month=8&amp;RLAgeCategoryId=&amp;Gender=&amp;ConfederationId=&amp;FederationId=&amp;Lastname=&amp;Firstname=&amp;AthleteCode=&amp;RLConfederationId=1" TargetMode="External"/><Relationship Id="rId3" Type="http://schemas.openxmlformats.org/officeDocument/2006/relationships/hyperlink" Target="https://www.iwwfed-ea.org/classic/25AUT006/" TargetMode="External"/><Relationship Id="rId21" Type="http://schemas.openxmlformats.org/officeDocument/2006/relationships/hyperlink" Target="https://ems.iwwf.sport/RankingList/ScoringDetailsWaterSki?Id=a01fb4b2-7dfe-42b1-a053-51c4815026b6&amp;RankingListLogId=060aab98-d199-4b95-9120-043d9e256f7d&amp;Event=12&amp;IdRankinglistPlacement=a88b23ea-3891-462d-aeee-3790d969e318&amp;DisciplineId=7&amp;EventId=12&amp;SeasonId=10&amp;Month=6&amp;RLAgeCategoryId=&amp;Gender=&amp;ConfederationId=&amp;FederationId=&amp;Lastname=&amp;Firstname=&amp;AthleteCode=&amp;RLConfederationId=1" TargetMode="External"/><Relationship Id="rId34" Type="http://schemas.openxmlformats.org/officeDocument/2006/relationships/hyperlink" Target="https://ems.iwwf.sport/Competitions/Details?Id=7acf0a31-9b72-4a84-bf30-3f441ad702c0" TargetMode="External"/><Relationship Id="rId42" Type="http://schemas.openxmlformats.org/officeDocument/2006/relationships/hyperlink" Target="https://iwwfed-ea.org/classic/rl2025/eame/index.php?skier=AUT982024234" TargetMode="External"/><Relationship Id="rId7" Type="http://schemas.openxmlformats.org/officeDocument/2006/relationships/hyperlink" Target="https://iwwfed-ea.org/classic/rl2025/eame/index.php?skier=UKR982023755" TargetMode="External"/><Relationship Id="rId12" Type="http://schemas.openxmlformats.org/officeDocument/2006/relationships/hyperlink" Target="https://ems.iwwf.sport/Competitions/Details?Id=9ba15c3c-c348-4314-b552-9893d0dfa5d8" TargetMode="External"/><Relationship Id="rId17" Type="http://schemas.openxmlformats.org/officeDocument/2006/relationships/hyperlink" Target="https://ems.iwwf.sport/RankingList/ScoringDetailsWaterSki?Id=8551b027-a9c6-4782-a5c0-e78883273086&amp;RankingListLogId=4994f18f-6462-42dc-8f04-93637ef54810&amp;Event=12&amp;IdRankinglistPlacement=4f936df2-18b4-42ac-ba53-8d7c08a7878b&amp;DisciplineId=7&amp;EventId=12&amp;SeasonId=10&amp;Month=5&amp;RLAgeCategoryId=&amp;Gender=&amp;ConfederationId=&amp;FederationId=&amp;Lastname=&amp;Firstname=&amp;AthleteCode=&amp;RLConfederationId=1" TargetMode="External"/><Relationship Id="rId25" Type="http://schemas.openxmlformats.org/officeDocument/2006/relationships/hyperlink" Target="https://ems.iwwf.sport/RankingList/ScoringDetailsWaterSki?Id=115ff5f8-0a5d-4eb6-be57-4351651b64d6&amp;RankingListLogId=060aab98-d199-4b95-9120-043d9e256f7d&amp;Event=12&amp;IdRankinglistPlacement=7035b2b0-3b87-4969-8b20-b50eb895a929&amp;DisciplineId=7&amp;EventId=12&amp;SeasonId=10&amp;Month=6&amp;RLAgeCategoryId=&amp;Gender=&amp;ConfederationId=&amp;FederationId=&amp;Lastname=&amp;Firstname=&amp;AthleteCode=&amp;RLConfederationId=1" TargetMode="External"/><Relationship Id="rId33" Type="http://schemas.openxmlformats.org/officeDocument/2006/relationships/hyperlink" Target="https://ems.iwwf.sport/RankingList/ScoringDetailsWaterSki?Id=5c1af8b1-2e16-4ab8-9498-3f3faa052ae0&amp;RankingListLogId=060aab98-d199-4b95-9120-043d9e256f7d&amp;Event=12&amp;IdRankinglistPlacement=b2aca6d9-453d-4f12-a7b3-dfa8ba8d7595&amp;DisciplineId=7&amp;EventId=12&amp;SeasonId=10&amp;Month=6&amp;RLAgeCategoryId=&amp;Gender=&amp;ConfederationId=&amp;FederationId=&amp;Lastname=&amp;Firstname=&amp;AthleteCode=&amp;RLConfederationId=1" TargetMode="External"/><Relationship Id="rId38" Type="http://schemas.openxmlformats.org/officeDocument/2006/relationships/hyperlink" Target="http://www.iwsftournament.com/homologation/scorebooks/20250415120402Scorebook25S091CS.HTM" TargetMode="External"/><Relationship Id="rId46" Type="http://schemas.openxmlformats.org/officeDocument/2006/relationships/printerSettings" Target="../printerSettings/printerSettings3.bin"/><Relationship Id="rId2" Type="http://schemas.openxmlformats.org/officeDocument/2006/relationships/hyperlink" Target="http://www.iwsftournament.com/homologation/scorebooks/20250415120402Scorebook25S091CS.HTM" TargetMode="External"/><Relationship Id="rId16" Type="http://schemas.openxmlformats.org/officeDocument/2006/relationships/hyperlink" Target="https://ems.iwwf.sport/RankingList/ScoringDetailsWaterSki?Id=fa53be9a-2b60-47cd-a738-ff257e170b5e&amp;RankingListLogId=4994f18f-6462-42dc-8f04-93637ef54810&amp;Event=12&amp;IdRankinglistPlacement=2ef00448-4fbf-4280-920d-583411532dc3&amp;DisciplineId=7&amp;EventId=12&amp;SeasonId=10&amp;Month=5&amp;RLAgeCategoryId=&amp;Gender=&amp;ConfederationId=&amp;FederationId=&amp;Lastname=&amp;Firstname=&amp;AthleteCode=&amp;RLConfederationId=1" TargetMode="External"/><Relationship Id="rId20" Type="http://schemas.openxmlformats.org/officeDocument/2006/relationships/hyperlink" Target="https://ems.iwwf.sport/RankingList/ScoringDetailsWaterSki?Id=3e45bfba-bc09-444b-b9b6-34c250bf9003&amp;RankingListLogId=060aab98-d199-4b95-9120-043d9e256f7d&amp;Event=12&amp;IdRankinglistPlacement=6fed8b1c-e5d0-4048-82b9-4d257134c623&amp;DisciplineId=7&amp;EventId=12&amp;SeasonId=10&amp;Month=6&amp;RLAgeCategoryId=&amp;Gender=&amp;ConfederationId=&amp;FederationId=&amp;Lastname=&amp;Firstname=&amp;AthleteCode=&amp;RLConfederationId=1" TargetMode="External"/><Relationship Id="rId29" Type="http://schemas.openxmlformats.org/officeDocument/2006/relationships/hyperlink" Target="https://ems.iwwf.sport/RankingList/ScoringDetailsWaterSki?Id=eaa0150d-a089-41a7-ba4e-c8a9597937f6&amp;RankingListLogId=060aab98-d199-4b95-9120-043d9e256f7d&amp;Event=12&amp;IdRankinglistPlacement=854d3670-36cb-4676-b231-16bff85af658&amp;DisciplineId=7&amp;EventId=12&amp;SeasonId=10&amp;Month=6&amp;RLAgeCategoryId=&amp;Gender=&amp;ConfederationId=&amp;FederationId=&amp;Lastname=&amp;Firstname=&amp;AthleteCode=&amp;RLConfederationId=1" TargetMode="External"/><Relationship Id="rId41" Type="http://schemas.openxmlformats.org/officeDocument/2006/relationships/hyperlink" Target="https://ems.iwwf.sport/RankingList/ScoringDetailsWaterSki?Id=cdede880-1c04-4a1b-8c27-6dcaeab74540&amp;RankingListLogId=aa0bf6a7-f32c-4477-9aa2-de976e05714b&amp;Event=12&amp;IdRankinglistPlacement=94c4e1de-3726-4041-b3ed-fbb7290f53e2&amp;DisciplineId=7&amp;EventId=12&amp;SeasonId=10&amp;Month=8&amp;RLAgeCategoryId=&amp;Gender=&amp;ConfederationId=&amp;FederationId=&amp;Lastname=&amp;Firstname=&amp;AthleteCode=&amp;RLConfederationId=1" TargetMode="External"/><Relationship Id="rId1" Type="http://schemas.openxmlformats.org/officeDocument/2006/relationships/hyperlink" Target="https://ems.iwwf.sport/Competitions/Details?Id=bbcfd309-5648-4301-8ac5-fc6fb54e8587" TargetMode="External"/><Relationship Id="rId6" Type="http://schemas.openxmlformats.org/officeDocument/2006/relationships/hyperlink" Target="https://iwwfed-ea.org/classic/rl2025/eame/index.php?skier=FRA982023672" TargetMode="External"/><Relationship Id="rId11" Type="http://schemas.openxmlformats.org/officeDocument/2006/relationships/hyperlink" Target="https://www.iwwfed-ea.org/classic/25FRA005/" TargetMode="External"/><Relationship Id="rId24" Type="http://schemas.openxmlformats.org/officeDocument/2006/relationships/hyperlink" Target="https://ems.iwwf.sport/RankingList/ScoringDetailsWaterSki?Id=c8131a4d-b12c-4247-9616-e92bcf10c702&amp;RankingListLogId=060aab98-d199-4b95-9120-043d9e256f7d&amp;Event=12&amp;IdRankinglistPlacement=ed232d7a-68c0-4f0a-9f69-cb3918b30a4e&amp;DisciplineId=7&amp;EventId=12&amp;SeasonId=10&amp;Month=6&amp;RLAgeCategoryId=&amp;Gender=&amp;ConfederationId=&amp;FederationId=&amp;Lastname=&amp;Firstname=&amp;AthleteCode=&amp;RLConfederationId=1" TargetMode="External"/><Relationship Id="rId32" Type="http://schemas.openxmlformats.org/officeDocument/2006/relationships/hyperlink" Target="https://ems.iwwf.sport/RankingList/ScoringDetailsWaterSki?Id=8551b027-a9c6-4782-a5c0-e78883273086&amp;RankingListLogId=060aab98-d199-4b95-9120-043d9e256f7d&amp;Event=12&amp;IdRankinglistPlacement=aa05f0c5-f8ab-4730-b0d4-436e0affa6d3&amp;DisciplineId=7&amp;EventId=12&amp;SeasonId=10&amp;Month=6&amp;RLAgeCategoryId=&amp;Gender=&amp;ConfederationId=&amp;FederationId=&amp;Lastname=&amp;Firstname=&amp;AthleteCode=&amp;RLConfederationId=1" TargetMode="External"/><Relationship Id="rId37" Type="http://schemas.openxmlformats.org/officeDocument/2006/relationships/hyperlink" Target="https://ems.iwwf.sport/RankingList/ScoringDetailsWaterSki?Id=4c0c49ed-4e6d-48d3-b761-a44dda7a9b03&amp;RankingListLogId=060aab98-d199-4b95-9120-043d9e256f7d&amp;Event=12&amp;IdRankinglistPlacement=e499fada-5bc1-412b-af5b-29fb8454b106&amp;DisciplineId=7&amp;EventId=12&amp;SeasonId=10&amp;Month=6&amp;RLAgeCategoryId=&amp;Gender=&amp;ConfederationId=&amp;FederationId=&amp;Lastname=&amp;Firstname=&amp;AthleteCode=&amp;RLConfederationId=1" TargetMode="External"/><Relationship Id="rId40" Type="http://schemas.openxmlformats.org/officeDocument/2006/relationships/hyperlink" Target="https://iwwfed-ea.org/classic/rl2025/eame/index.php?skier=AUT982024234" TargetMode="External"/><Relationship Id="rId45" Type="http://schemas.openxmlformats.org/officeDocument/2006/relationships/hyperlink" Target="https://ems.iwwf.sport/RankingList/ScoringDetailsWaterSki?Id=3635f7c9-6378-4308-8845-fac1801d8901&amp;RankingListLogId=aa0bf6a7-f32c-4477-9aa2-de976e05714b&amp;Event=12&amp;IdRankinglistPlacement=8b8fd103-b73a-44dd-b4ae-b7aa5132fabe&amp;DisciplineId=7&amp;EventId=12&amp;SeasonId=10&amp;Month=8&amp;RLAgeCategoryId=&amp;Gender=&amp;ConfederationId=&amp;FederationId=&amp;Lastname=&amp;Firstname=&amp;AthleteCode=&amp;RLConfederationId=1" TargetMode="External"/><Relationship Id="rId5" Type="http://schemas.openxmlformats.org/officeDocument/2006/relationships/hyperlink" Target="https://iwwfed-ea.org/classic/rl2025/eame/index.php?skier=GER842001729" TargetMode="External"/><Relationship Id="rId15" Type="http://schemas.openxmlformats.org/officeDocument/2006/relationships/hyperlink" Target="https://ems.iwwf.sport/RankingList/ScoringDetailsWaterSki?Id=79fc6afb-eeb9-482b-9685-db640a517e05&amp;RankingListLogId=4994f18f-6462-42dc-8f04-93637ef54810&amp;Event=12&amp;IdRankinglistPlacement=494e75fb-2333-4fe6-b223-9a4607e4b892&amp;DisciplineId=7&amp;EventId=12&amp;SeasonId=10&amp;Month=5&amp;RLAgeCategoryId=&amp;Gender=&amp;ConfederationId=&amp;FederationId=&amp;Lastname=&amp;Firstname=&amp;AthleteCode=&amp;RLConfederationId=1" TargetMode="External"/><Relationship Id="rId23" Type="http://schemas.openxmlformats.org/officeDocument/2006/relationships/hyperlink" Target="https://ems.iwwf.sport/RankingList/ScoringDetailsWaterSki?Id=a01fb4b2-7dfe-42b1-a053-51c4815026b6&amp;RankingListLogId=060aab98-d199-4b95-9120-043d9e256f7d&amp;Event=12&amp;IdRankinglistPlacement=a88b23ea-3891-462d-aeee-3790d969e318&amp;DisciplineId=7&amp;EventId=12&amp;SeasonId=10&amp;Month=6&amp;RLAgeCategoryId=&amp;Gender=&amp;ConfederationId=&amp;FederationId=&amp;Lastname=&amp;Firstname=&amp;AthleteCode=&amp;RLConfederationId=1" TargetMode="External"/><Relationship Id="rId28" Type="http://schemas.openxmlformats.org/officeDocument/2006/relationships/hyperlink" Target="https://ems.iwwf.sport/RankingList/ScoringDetailsWaterSki?Id=c25ada11-3cb3-489a-9a28-7616b83300e1&amp;RankingListLogId=060aab98-d199-4b95-9120-043d9e256f7d&amp;Event=12&amp;IdRankinglistPlacement=c8ce79af-ca7e-4631-a32b-27a6d773406f&amp;DisciplineId=7&amp;EventId=12&amp;SeasonId=10&amp;Month=6&amp;RLAgeCategoryId=&amp;Gender=&amp;ConfederationId=&amp;FederationId=&amp;Lastname=&amp;Firstname=&amp;AthleteCode=&amp;RLConfederationId=1" TargetMode="External"/><Relationship Id="rId36" Type="http://schemas.openxmlformats.org/officeDocument/2006/relationships/hyperlink" Target="https://ems.iwwf.sport/Competitions/Details?Id=7acf0a31-9b72-4a84-bf30-3f441ad702c0" TargetMode="External"/><Relationship Id="rId10" Type="http://schemas.openxmlformats.org/officeDocument/2006/relationships/hyperlink" Target="https://ems.iwwf.sport/Competitions/Details?Id=9ba15c3c-c348-4314-b552-9893d0dfa5d8" TargetMode="External"/><Relationship Id="rId19" Type="http://schemas.openxmlformats.org/officeDocument/2006/relationships/hyperlink" Target="https://ems.iwwf.sport/Competitions/Details?Id=151486fb-a520-4b85-9ac3-0b2c7d141829" TargetMode="External"/><Relationship Id="rId31" Type="http://schemas.openxmlformats.org/officeDocument/2006/relationships/hyperlink" Target="https://ems.iwwf.sport/RankingList/ScoringDetailsWaterSki?Id=a77841e4-9286-48c4-b588-31960cf56fc7&amp;RankingListLogId=060aab98-d199-4b95-9120-043d9e256f7d&amp;Event=12&amp;IdRankinglistPlacement=cc35ac23-8764-40cd-a8e5-aa60756e10e4&amp;DisciplineId=7&amp;EventId=12&amp;SeasonId=10&amp;Month=6&amp;RLAgeCategoryId=&amp;Gender=&amp;ConfederationId=&amp;FederationId=&amp;Lastname=&amp;Firstname=&amp;AthleteCode=&amp;RLConfederationId=1" TargetMode="External"/><Relationship Id="rId44" Type="http://schemas.openxmlformats.org/officeDocument/2006/relationships/hyperlink" Target="https://ems.iwwf.sport/RankingList/ScoringDetailsWaterSki?Id=41b00b4c-97c6-4223-b075-ace286c389b7&amp;RankingListLogId=aa0bf6a7-f32c-4477-9aa2-de976e05714b&amp;Event=12&amp;IdRankinglistPlacement=c30950f3-83f5-422c-a55f-8e0ee85876b9&amp;DisciplineId=7&amp;EventId=12&amp;SeasonId=10&amp;Month=8&amp;RLAgeCategoryId=&amp;Gender=&amp;ConfederationId=&amp;FederationId=&amp;Lastname=&amp;Firstname=&amp;AthleteCode=&amp;RLConfederationId=1" TargetMode="External"/><Relationship Id="rId4" Type="http://schemas.openxmlformats.org/officeDocument/2006/relationships/hyperlink" Target="https://www.iwwfed-ea.org/classic/25ITA015/" TargetMode="External"/><Relationship Id="rId9" Type="http://schemas.openxmlformats.org/officeDocument/2006/relationships/hyperlink" Target="https://iwwfed-ea.org/classic/rl2025/eame/index.php?skier=GER842001729" TargetMode="External"/><Relationship Id="rId14" Type="http://schemas.openxmlformats.org/officeDocument/2006/relationships/hyperlink" Target="https://ems.iwwf.sport/Competitions/Details?Id=9ba15c3c-c348-4314-b552-9893d0dfa5d8" TargetMode="External"/><Relationship Id="rId22" Type="http://schemas.openxmlformats.org/officeDocument/2006/relationships/hyperlink" Target="https://ems.iwwf.sport/RankingList/ScoringDetailsWaterSki?Id=7f1ce915-8cfc-4af9-b6dc-22ec0b14c72b&amp;RankingListLogId=060aab98-d199-4b95-9120-043d9e256f7d&amp;Event=12&amp;IdRankinglistPlacement=8a359b30-cdde-4c1d-8370-cf3c6b5c8f32&amp;DisciplineId=7&amp;EventId=12&amp;SeasonId=10&amp;Month=6&amp;RLAgeCategoryId=&amp;Gender=&amp;ConfederationId=&amp;FederationId=&amp;Lastname=&amp;Firstname=&amp;AthleteCode=&amp;RLConfederationId=1" TargetMode="External"/><Relationship Id="rId27" Type="http://schemas.openxmlformats.org/officeDocument/2006/relationships/hyperlink" Target="https://ems.iwwf.sport/Competitions/Details?Id=329a62fa-5b7d-40aa-a2d4-1b8af76828cc" TargetMode="External"/><Relationship Id="rId30" Type="http://schemas.openxmlformats.org/officeDocument/2006/relationships/hyperlink" Target="https://ems.iwwf.sport/RankingList/ScoringDetailsWaterSki?Id=7a2cabc3-957e-446d-a385-fdb40a9d1154&amp;RankingListLogId=060aab98-d199-4b95-9120-043d9e256f7d&amp;Event=12&amp;IdRankinglistPlacement=aff5ca44-9866-414c-86a5-871c2126bf13&amp;DisciplineId=7&amp;EventId=12&amp;SeasonId=10&amp;Month=6&amp;RLAgeCategoryId=&amp;Gender=&amp;ConfederationId=&amp;FederationId=&amp;Lastname=&amp;Firstname=&amp;AthleteCode=&amp;RLConfederationId=1" TargetMode="External"/><Relationship Id="rId35" Type="http://schemas.openxmlformats.org/officeDocument/2006/relationships/hyperlink" Target="https://ems.iwwf.sport/RankingList/ScoringDetailsWaterSki?Id=b2387014-7aa9-45fa-ba77-2dfac0f17bb4&amp;RankingListLogId=060aab98-d199-4b95-9120-043d9e256f7d&amp;Event=12&amp;IdRankinglistPlacement=7fecdbeb-ee7d-43aa-83d0-ad0b51ba8dd0&amp;DisciplineId=7&amp;EventId=12&amp;SeasonId=10&amp;Month=6&amp;RLAgeCategoryId=&amp;Gender=&amp;ConfederationId=&amp;FederationId=&amp;Lastname=&amp;Firstname=&amp;AthleteCode=&amp;RLConfederationId=1" TargetMode="External"/><Relationship Id="rId43" Type="http://schemas.openxmlformats.org/officeDocument/2006/relationships/hyperlink" Target="https://ems.iwwf.sport/RankingList/ScoringDetailsWaterSki?Id=115ff5f8-0a5d-4eb6-be57-4351651b64d6&amp;RankingListLogId=060aab98-d199-4b95-9120-043d9e256f7d&amp;Event=12&amp;IdRankinglistPlacement=7035b2b0-3b87-4969-8b20-b50eb895a929&amp;DisciplineId=7&amp;EventId=12&amp;SeasonId=10&amp;Month=6&amp;RLAgeCategoryId=&amp;Gender=&amp;ConfederationId=&amp;FederationId=&amp;Lastname=&amp;Firstname=&amp;AthleteCode=&amp;RLConfederationId=1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iwwfed-ea.org/classic/rl2025/eame/index.php?skier=AUT382023537" TargetMode="External"/><Relationship Id="rId18" Type="http://schemas.openxmlformats.org/officeDocument/2006/relationships/hyperlink" Target="https://www.iwwfed-ea.org/classic/25AUT009/" TargetMode="External"/><Relationship Id="rId26" Type="http://schemas.openxmlformats.org/officeDocument/2006/relationships/hyperlink" Target="https://iwwfed-ea.org/classic/rl2025/eame/index.php?skier=ITA422024247" TargetMode="External"/><Relationship Id="rId39" Type="http://schemas.openxmlformats.org/officeDocument/2006/relationships/hyperlink" Target="https://iwwfed-ea.org/classic/rl2025/eame/index.php?skier=AUT982024296" TargetMode="External"/><Relationship Id="rId21" Type="http://schemas.openxmlformats.org/officeDocument/2006/relationships/hyperlink" Target="https://www.iwwfed-ea.org/classic/25EURO05/" TargetMode="External"/><Relationship Id="rId34" Type="http://schemas.openxmlformats.org/officeDocument/2006/relationships/hyperlink" Target="https://iwwfed-ea.org/classic/rl2025/eame/index.php?skier=AUT982024234" TargetMode="External"/><Relationship Id="rId42" Type="http://schemas.openxmlformats.org/officeDocument/2006/relationships/hyperlink" Target="https://ems.iwwf.sport/Competitions/Details?Id=6699b302-632c-4bea-9d11-b505f1696b8b" TargetMode="External"/><Relationship Id="rId47" Type="http://schemas.openxmlformats.org/officeDocument/2006/relationships/hyperlink" Target="https://www.iwwfed-ea.org/classic/25ITA004/" TargetMode="External"/><Relationship Id="rId50" Type="http://schemas.openxmlformats.org/officeDocument/2006/relationships/hyperlink" Target="https://ems.iwwf.sport/Competitions/Details?Id=849e8c50-6086-4ad8-b80c-e3cfee854614" TargetMode="External"/><Relationship Id="rId55" Type="http://schemas.openxmlformats.org/officeDocument/2006/relationships/hyperlink" Target="https://ems.iwwf.sport/RankingList/ScoringDetailsWaterSki?Id=3c8f9d07-58b9-421f-9645-d9b7ed0ea7a4&amp;RankingListLogId=38e010a8-a6bb-4f7a-aefc-d3146136a155&amp;Event=14&amp;IdRankinglistPlacement=dcc7de15-adf0-48c3-9f9c-7c2978aae098&amp;DisciplineId=7&amp;EventId=14&amp;SeasonId=10&amp;Month=8&amp;RLAgeCategoryId=&amp;Gender=&amp;ConfederationId=&amp;FederationId=&amp;Lastname=&amp;Firstname=&amp;AthleteCode=&amp;RLConfederationId=1" TargetMode="External"/><Relationship Id="rId63" Type="http://schemas.openxmlformats.org/officeDocument/2006/relationships/hyperlink" Target="https://ems.iwwf.sport/Competitions/Details?Id=7a610b36-e5af-490f-a156-cde91d318f6a" TargetMode="External"/><Relationship Id="rId68" Type="http://schemas.openxmlformats.org/officeDocument/2006/relationships/hyperlink" Target="https://ems.iwwf.sport/Competitions/Details?Id=2786aafc-3a0d-4bbe-a0df-06149d17c8ce" TargetMode="External"/><Relationship Id="rId76" Type="http://schemas.openxmlformats.org/officeDocument/2006/relationships/hyperlink" Target="https://ems.iwwf.sport/RankingList/ScoringDetailsWaterSki?Id=83ff6df0-f46e-46d5-a4c2-a96408f61527&amp;RankingListLogId=38e010a8-a6bb-4f7a-aefc-d3146136a155&amp;Event=14&amp;IdRankinglistPlacement=97caca07-3782-49c8-9d6e-ded5e9d3a059&amp;DisciplineId=7&amp;EventId=14&amp;SeasonId=10&amp;Month=8&amp;RLAgeCategoryId=&amp;Gender=&amp;ConfederationId=&amp;FederationId=&amp;Lastname=&amp;Firstname=&amp;AthleteCode=&amp;RLConfederationId=1" TargetMode="External"/><Relationship Id="rId84" Type="http://schemas.openxmlformats.org/officeDocument/2006/relationships/hyperlink" Target="https://ems.iwwf.sport/RankingList/ScoringDetailsWaterSki?Id=fbd7cbf8-7d46-4c9a-ae73-661914bec684&amp;RankingListLogId=38e010a8-a6bb-4f7a-aefc-d3146136a155&amp;Event=14&amp;IdRankinglistPlacement=27be2bfa-dfed-4b28-a3b3-d0d088def218&amp;DisciplineId=7&amp;EventId=14&amp;SeasonId=10&amp;Month=8&amp;RLAgeCategoryId=&amp;Gender=&amp;ConfederationId=&amp;FederationId=&amp;Lastname=&amp;Firstname=&amp;AthleteCode=&amp;RLConfederationId=1" TargetMode="External"/><Relationship Id="rId89" Type="http://schemas.openxmlformats.org/officeDocument/2006/relationships/hyperlink" Target="https://ems.iwwf.sport/Competitions/Details?Id=3287ac17-a823-4a52-93b2-f819c9b9de3f" TargetMode="External"/><Relationship Id="rId7" Type="http://schemas.openxmlformats.org/officeDocument/2006/relationships/hyperlink" Target="https://iwwfed-ea.org/classic/rl2025/eame/index.php?skier=GBR612011469" TargetMode="External"/><Relationship Id="rId71" Type="http://schemas.openxmlformats.org/officeDocument/2006/relationships/hyperlink" Target="https://ems.iwwf.sport/RankingList/ScoringDetailsWaterSki?Id=eaa0150d-a089-41a7-ba4e-c8a9597937f6&amp;RankingListLogId=38e010a8-a6bb-4f7a-aefc-d3146136a155&amp;Event=14&amp;IdRankinglistPlacement=6fe12e8d-ded5-4bfd-889d-0cf3da2ed278&amp;DisciplineId=7&amp;EventId=14&amp;SeasonId=10&amp;Month=8&amp;RLAgeCategoryId=&amp;Gender=&amp;ConfederationId=&amp;FederationId=&amp;Lastname=&amp;Firstname=&amp;AthleteCode=&amp;RLConfederationId=1" TargetMode="External"/><Relationship Id="rId2" Type="http://schemas.openxmlformats.org/officeDocument/2006/relationships/hyperlink" Target="https://www.iwwfed-ea.org/classic/25ITA001/" TargetMode="External"/><Relationship Id="rId16" Type="http://schemas.openxmlformats.org/officeDocument/2006/relationships/hyperlink" Target="http://www.iwsftournament.com/homologation/scorebooks/20251007211001Scorebook26S022CS.HTM" TargetMode="External"/><Relationship Id="rId29" Type="http://schemas.openxmlformats.org/officeDocument/2006/relationships/hyperlink" Target="https://iwwfed-ea.org/classic/rl2025/eame/index.php?skier=IWF100200014" TargetMode="External"/><Relationship Id="rId11" Type="http://schemas.openxmlformats.org/officeDocument/2006/relationships/hyperlink" Target="https://iwwfed-ea.org/classic/rl2025/eame/index.php?skier=FRA442019267" TargetMode="External"/><Relationship Id="rId24" Type="http://schemas.openxmlformats.org/officeDocument/2006/relationships/hyperlink" Target="https://iwwfed-ea.org/classic/rl2025/eame/index.php?skier=GBR962024132" TargetMode="External"/><Relationship Id="rId32" Type="http://schemas.openxmlformats.org/officeDocument/2006/relationships/hyperlink" Target="https://www.iwwfed-ea.org/classic/25AUT006/" TargetMode="External"/><Relationship Id="rId37" Type="http://schemas.openxmlformats.org/officeDocument/2006/relationships/hyperlink" Target="https://iwwfed-ea.org/classic/rl2025/eame/index.php?skier=FRA982023672" TargetMode="External"/><Relationship Id="rId40" Type="http://schemas.openxmlformats.org/officeDocument/2006/relationships/hyperlink" Target="https://www.iwwfed-ea.org/classic/25AUT006/" TargetMode="External"/><Relationship Id="rId45" Type="http://schemas.openxmlformats.org/officeDocument/2006/relationships/hyperlink" Target="https://ems.iwwf.sport/Competitions/Details?Id=9ba15c3c-c348-4314-b552-9893d0dfa5d8" TargetMode="External"/><Relationship Id="rId53" Type="http://schemas.openxmlformats.org/officeDocument/2006/relationships/hyperlink" Target="https://ems.iwwf.sport/Competitions/Details?Id=7a610b36-e5af-490f-a156-cde91d318f6a" TargetMode="External"/><Relationship Id="rId58" Type="http://schemas.openxmlformats.org/officeDocument/2006/relationships/hyperlink" Target="https://ems.iwwf.sport/Competitions/Details?Id=c0341915-6161-4473-ab2e-7a9381cfb0b4" TargetMode="External"/><Relationship Id="rId66" Type="http://schemas.openxmlformats.org/officeDocument/2006/relationships/hyperlink" Target="https://ems.iwwf.sport/Competitions/Details?Id=c68c7ba3-18e4-4e0d-a274-8a22af371e71" TargetMode="External"/><Relationship Id="rId74" Type="http://schemas.openxmlformats.org/officeDocument/2006/relationships/hyperlink" Target="https://ems.iwwf.sport/RankingList/ScoringDetailsWaterSki?Id=9f357c0e-53b7-4c78-a77e-e5354e817f61&amp;RankingListLogId=38e010a8-a6bb-4f7a-aefc-d3146136a155&amp;Event=14&amp;IdRankinglistPlacement=77049001-0ef5-439d-9938-04f3cb2fe6d6&amp;DisciplineId=7&amp;EventId=14&amp;SeasonId=10&amp;Month=8&amp;RLAgeCategoryId=&amp;Gender=&amp;ConfederationId=&amp;FederationId=&amp;Lastname=&amp;Firstname=&amp;AthleteCode=&amp;RLConfederationId=1" TargetMode="External"/><Relationship Id="rId79" Type="http://schemas.openxmlformats.org/officeDocument/2006/relationships/hyperlink" Target="https://ems.iwwf.sport/RankingList/ScoringDetailsWaterSki?Id=1d79393b-058f-4d1f-bc1d-ff49cb1d779d&amp;RankingListLogId=38e010a8-a6bb-4f7a-aefc-d3146136a155&amp;Event=14&amp;IdRankinglistPlacement=e2833973-66cd-40a1-a923-ab31ece38097&amp;DisciplineId=7&amp;EventId=14&amp;SeasonId=10&amp;Month=8&amp;RLAgeCategoryId=&amp;Gender=&amp;ConfederationId=&amp;FederationId=&amp;Lastname=&amp;Firstname=&amp;AthleteCode=&amp;RLConfederationId=1" TargetMode="External"/><Relationship Id="rId87" Type="http://schemas.openxmlformats.org/officeDocument/2006/relationships/hyperlink" Target="https://ems.iwwf.sport/Competitions/Details?Id=a3015700-4bae-4ba8-a149-39b1e5b115e8" TargetMode="External"/><Relationship Id="rId5" Type="http://schemas.openxmlformats.org/officeDocument/2006/relationships/hyperlink" Target="http://www.iwsftournament.com/homologation/scorebooks/20250915100902Scorebook26S012CS.HTM" TargetMode="External"/><Relationship Id="rId61" Type="http://schemas.openxmlformats.org/officeDocument/2006/relationships/hyperlink" Target="https://ems.iwwf.sport/RankingList/ScoringDetailsWaterSki?Id=57fc4361-a5c7-491c-8ca4-845d4149dd2c&amp;RankingListLogId=38e010a8-a6bb-4f7a-aefc-d3146136a155&amp;Event=14&amp;IdRankinglistPlacement=eeb25e0e-05ee-49fc-bd9f-5fb778af3084&amp;DisciplineId=7&amp;EventId=14&amp;SeasonId=10&amp;Month=8&amp;RLAgeCategoryId=&amp;Gender=&amp;ConfederationId=&amp;FederationId=&amp;Lastname=&amp;Firstname=&amp;AthleteCode=&amp;RLConfederationId=1" TargetMode="External"/><Relationship Id="rId82" Type="http://schemas.openxmlformats.org/officeDocument/2006/relationships/hyperlink" Target="https://ems.iwwf.sport/RankingList/ScoringDetailsWaterSki?Id=b2387014-7aa9-45fa-ba77-2dfac0f17bb4&amp;RankingListLogId=38e010a8-a6bb-4f7a-aefc-d3146136a155&amp;Event=14&amp;IdRankinglistPlacement=1a20d8e9-056d-4214-8e15-cb8426e3a174&amp;DisciplineId=7&amp;EventId=14&amp;SeasonId=10&amp;Month=8&amp;RLAgeCategoryId=&amp;Gender=&amp;ConfederationId=&amp;FederationId=&amp;Lastname=&amp;Firstname=&amp;AthleteCode=&amp;RLConfederationId=1" TargetMode="External"/><Relationship Id="rId90" Type="http://schemas.openxmlformats.org/officeDocument/2006/relationships/printerSettings" Target="../printerSettings/printerSettings4.bin"/><Relationship Id="rId19" Type="http://schemas.openxmlformats.org/officeDocument/2006/relationships/hyperlink" Target="https://www.iwwfed-ea.org/classic/25FRA005/" TargetMode="External"/><Relationship Id="rId4" Type="http://schemas.openxmlformats.org/officeDocument/2006/relationships/hyperlink" Target="https://www.iwwfed-ea.org/classic/25FIN004/" TargetMode="External"/><Relationship Id="rId9" Type="http://schemas.openxmlformats.org/officeDocument/2006/relationships/hyperlink" Target="https://iwwfed-ea.org/classic/rl2025/eame/index.php?skier=AUT142023448" TargetMode="External"/><Relationship Id="rId14" Type="http://schemas.openxmlformats.org/officeDocument/2006/relationships/hyperlink" Target="https://iwwfed-ea.org/classic/rl2025/eame/index.php?skier=GER332022795" TargetMode="External"/><Relationship Id="rId22" Type="http://schemas.openxmlformats.org/officeDocument/2006/relationships/hyperlink" Target="https://iwwfed-ea.org/classic/rl2025/eame/index.php?skier=FRA372023602" TargetMode="External"/><Relationship Id="rId27" Type="http://schemas.openxmlformats.org/officeDocument/2006/relationships/hyperlink" Target="https://iwwfed-ea.org/classic/rl2025/eame/index.php?skier=SVK862020805" TargetMode="External"/><Relationship Id="rId30" Type="http://schemas.openxmlformats.org/officeDocument/2006/relationships/hyperlink" Target="https://www.iwwfed-ea.org/classic/25EURO06/" TargetMode="External"/><Relationship Id="rId35" Type="http://schemas.openxmlformats.org/officeDocument/2006/relationships/hyperlink" Target="https://iwwfed-ea.org/classic/rl2025/eame/index.php?skier=AUT982024322" TargetMode="External"/><Relationship Id="rId43" Type="http://schemas.openxmlformats.org/officeDocument/2006/relationships/hyperlink" Target="https://ems.iwwf.sport/RankingList/ScoringDetailsWaterSki?Id=29a5a2c3-512f-4058-8c95-f659e42af6ba&amp;RankingListLogId=9d322ae2-83fd-4970-ae1b-3e043c647ac1&amp;Event=14&amp;IdRankinglistPlacement=8e96a91b-6064-4641-8af6-f510e09efc44&amp;DisciplineId=7&amp;EventId=14&amp;SeasonId=10&amp;Month=5&amp;RLAgeCategoryId=&amp;Gender=2&amp;ConfederationId=&amp;FederationId=&amp;Lastname=&amp;Firstname=&amp;AthleteCode=&amp;RLConfederationId=1" TargetMode="External"/><Relationship Id="rId48" Type="http://schemas.openxmlformats.org/officeDocument/2006/relationships/hyperlink" Target="https://ems.iwwf.sport/RankingList/ScoringDetailsWaterSki?Id=83ff6df0-f46e-46d5-a4c2-a96408f61527&amp;RankingListLogId=9d322ae2-83fd-4970-ae1b-3e043c647ac1&amp;Event=14&amp;IdRankinglistPlacement=f750e5d5-e2c8-47ac-ac67-2ccb2df30832&amp;DisciplineId=7&amp;EventId=14&amp;SeasonId=10&amp;Month=5&amp;RLAgeCategoryId=&amp;Gender=2&amp;ConfederationId=&amp;FederationId=&amp;Lastname=&amp;Firstname=&amp;AthleteCode=&amp;RLConfederationId=1" TargetMode="External"/><Relationship Id="rId56" Type="http://schemas.openxmlformats.org/officeDocument/2006/relationships/hyperlink" Target="https://ems.iwwf.sport/Competitions/Details?Id=7a610b36-e5af-490f-a156-cde91d318f6a" TargetMode="External"/><Relationship Id="rId64" Type="http://schemas.openxmlformats.org/officeDocument/2006/relationships/hyperlink" Target="https://ems.iwwf.sport/RankingList/ScoringDetailsWaterSki?Id=cdede880-1c04-4a1b-8c27-6dcaeab74540&amp;RankingListLogId=38e010a8-a6bb-4f7a-aefc-d3146136a155&amp;Event=14&amp;IdRankinglistPlacement=80277e20-8c7a-4663-acc8-9821765c40d8&amp;DisciplineId=7&amp;EventId=14&amp;SeasonId=10&amp;Month=8&amp;RLAgeCategoryId=&amp;Gender=&amp;ConfederationId=&amp;FederationId=&amp;Lastname=&amp;Firstname=&amp;AthleteCode=&amp;RLConfederationId=1" TargetMode="External"/><Relationship Id="rId69" Type="http://schemas.openxmlformats.org/officeDocument/2006/relationships/hyperlink" Target="https://ems.iwwf.sport/RankingList/ScoringDetailsWaterSki?Id=83ff6df0-f46e-46d5-a4c2-a96408f61527&amp;RankingListLogId=9d322ae2-83fd-4970-ae1b-3e043c647ac1&amp;Event=14&amp;IdRankinglistPlacement=f750e5d5-e2c8-47ac-ac67-2ccb2df30832&amp;DisciplineId=7&amp;EventId=14&amp;SeasonId=10&amp;Month=5&amp;RLAgeCategoryId=&amp;Gender=2&amp;ConfederationId=&amp;FederationId=&amp;Lastname=&amp;Firstname=&amp;AthleteCode=&amp;RLConfederationId=1" TargetMode="External"/><Relationship Id="rId77" Type="http://schemas.openxmlformats.org/officeDocument/2006/relationships/hyperlink" Target="https://ems.iwwf.sport/RankingList/ScoringDetailsWaterSki?Id=5c1af8b1-2e16-4ab8-9498-3f3faa052ae0&amp;RankingListLogId=38e010a8-a6bb-4f7a-aefc-d3146136a155&amp;Event=14&amp;IdRankinglistPlacement=654a666a-976a-46d6-8e70-65fe02f3a8dc&amp;DisciplineId=7&amp;EventId=14&amp;SeasonId=10&amp;Month=8&amp;RLAgeCategoryId=&amp;Gender=&amp;ConfederationId=&amp;FederationId=&amp;Lastname=&amp;Firstname=&amp;AthleteCode=&amp;RLConfederationId=1" TargetMode="External"/><Relationship Id="rId8" Type="http://schemas.openxmlformats.org/officeDocument/2006/relationships/hyperlink" Target="https://iwwfed-ea.org/classic/rl2025/eame/index.php?skier=AUT612020393" TargetMode="External"/><Relationship Id="rId51" Type="http://schemas.openxmlformats.org/officeDocument/2006/relationships/hyperlink" Target="https://ems.iwwf.sport/Competitions/Details?Id=c68c7ba3-18e4-4e0d-a274-8a22af371e71" TargetMode="External"/><Relationship Id="rId72" Type="http://schemas.openxmlformats.org/officeDocument/2006/relationships/hyperlink" Target="https://ems.iwwf.sport/Competitions/Details?Id=755e5bf5-3fdb-4768-8115-d74e9f596573" TargetMode="External"/><Relationship Id="rId80" Type="http://schemas.openxmlformats.org/officeDocument/2006/relationships/hyperlink" Target="https://ems.iwwf.sport/RankingList/ScoringDetailsWaterSki?Id=fbd7cbf8-7d46-4c9a-ae73-661914bec684&amp;RankingListLogId=38e010a8-a6bb-4f7a-aefc-d3146136a155&amp;Event=14&amp;IdRankinglistPlacement=7f9f0568-1d75-4af1-a459-412c3b8db117&amp;DisciplineId=7&amp;EventId=14&amp;SeasonId=10&amp;Month=8&amp;RLAgeCategoryId=&amp;Gender=&amp;ConfederationId=&amp;FederationId=&amp;Lastname=&amp;Firstname=&amp;AthleteCode=&amp;RLConfederationId=1" TargetMode="External"/><Relationship Id="rId85" Type="http://schemas.openxmlformats.org/officeDocument/2006/relationships/hyperlink" Target="https://iwwfed-ea.org/classic/rl2025/eame/index.php?skier=DEN092022706" TargetMode="External"/><Relationship Id="rId3" Type="http://schemas.openxmlformats.org/officeDocument/2006/relationships/hyperlink" Target="https://www.iwwfed-ea.org/classic/25NZL015/" TargetMode="External"/><Relationship Id="rId12" Type="http://schemas.openxmlformats.org/officeDocument/2006/relationships/hyperlink" Target="https://iwwfed-ea.org/classic/rl2025/eame/index.php?skier=GER882022518" TargetMode="External"/><Relationship Id="rId17" Type="http://schemas.openxmlformats.org/officeDocument/2006/relationships/hyperlink" Target="http://www.iwsftournament.com/homologation/scorebooks/20251028081001Scorebook26S051CS.HTM" TargetMode="External"/><Relationship Id="rId25" Type="http://schemas.openxmlformats.org/officeDocument/2006/relationships/hyperlink" Target="https://iwwfed-ea.org/classic/rl2025/eame/index.php?skier=AUT492023986" TargetMode="External"/><Relationship Id="rId33" Type="http://schemas.openxmlformats.org/officeDocument/2006/relationships/hyperlink" Target="https://iwwfed-ea.org/classic/rl2025/eame/index.php?skier=GER842001729" TargetMode="External"/><Relationship Id="rId38" Type="http://schemas.openxmlformats.org/officeDocument/2006/relationships/hyperlink" Target="https://iwwfed-ea.org/classic/rl2025/eame/index.php?skier=UKR982023755" TargetMode="External"/><Relationship Id="rId46" Type="http://schemas.openxmlformats.org/officeDocument/2006/relationships/hyperlink" Target="https://ems.iwwf.sport/RankingList/ScoringDetailsWaterSki?Id=58520de6-e9b3-4f4b-9462-6fc4ae60eaf7&amp;RankingListLogId=9d322ae2-83fd-4970-ae1b-3e043c647ac1&amp;Event=14&amp;IdRankinglistPlacement=fbd7d2b1-f2bc-4196-aba5-f2082c97c5db&amp;DisciplineId=7&amp;EventId=14&amp;SeasonId=10&amp;Month=5&amp;RLAgeCategoryId=102&amp;Gender=2&amp;ConfederationId=&amp;FederationId=&amp;Lastname=&amp;Firstname=&amp;AthleteCode=&amp;RLConfederationId=1" TargetMode="External"/><Relationship Id="rId59" Type="http://schemas.openxmlformats.org/officeDocument/2006/relationships/hyperlink" Target="https://ems.iwwf.sport/Competitions/Details?Id=f8341105-b6c2-40b7-b307-a313ea39560c" TargetMode="External"/><Relationship Id="rId67" Type="http://schemas.openxmlformats.org/officeDocument/2006/relationships/hyperlink" Target="https://ems.iwwf.sport/Competitions/Details?Id=a0370ed3-43ef-42d4-8b43-51c6e5ab5c0e" TargetMode="External"/><Relationship Id="rId20" Type="http://schemas.openxmlformats.org/officeDocument/2006/relationships/hyperlink" Target="https://www.iwwfed-ea.org/classic/25EURO05/" TargetMode="External"/><Relationship Id="rId41" Type="http://schemas.openxmlformats.org/officeDocument/2006/relationships/hyperlink" Target="https://ems.iwwf.sport/Competitions/Details?Id=9ba15c3c-c348-4314-b552-9893d0dfa5d8" TargetMode="External"/><Relationship Id="rId54" Type="http://schemas.openxmlformats.org/officeDocument/2006/relationships/hyperlink" Target="https://ems.iwwf.sport/Competitions/Details?Id=36326c09-2aa8-4eb1-8104-95770a8bf548" TargetMode="External"/><Relationship Id="rId62" Type="http://schemas.openxmlformats.org/officeDocument/2006/relationships/hyperlink" Target="https://ems.iwwf.sport/RankingList/ScoringDetailsWaterSki?Id=57d73d05-7513-40b2-aa41-63cce0cd7fd3&amp;RankingListLogId=38e010a8-a6bb-4f7a-aefc-d3146136a155&amp;Event=14&amp;IdRankinglistPlacement=1f76a870-cef8-409d-a9a3-0f4470304905&amp;DisciplineId=7&amp;EventId=14&amp;SeasonId=10&amp;Month=8&amp;RLAgeCategoryId=&amp;Gender=&amp;ConfederationId=&amp;FederationId=&amp;Lastname=&amp;Firstname=&amp;AthleteCode=&amp;RLConfederationId=1" TargetMode="External"/><Relationship Id="rId70" Type="http://schemas.openxmlformats.org/officeDocument/2006/relationships/hyperlink" Target="https://ems.iwwf.sport/RankingList/ScoringDetailsWaterSki?Id=c25ada11-3cb3-489a-9a28-7616b83300e1&amp;RankingListLogId=38e010a8-a6bb-4f7a-aefc-d3146136a155&amp;Event=14&amp;IdRankinglistPlacement=8e1acdf7-ebd6-4a04-831b-faa0c43c6199&amp;DisciplineId=7&amp;EventId=14&amp;SeasonId=10&amp;Month=8&amp;RLAgeCategoryId=&amp;Gender=&amp;ConfederationId=&amp;FederationId=&amp;Lastname=&amp;Firstname=&amp;AthleteCode=&amp;RLConfederationId=1" TargetMode="External"/><Relationship Id="rId75" Type="http://schemas.openxmlformats.org/officeDocument/2006/relationships/hyperlink" Target="https://ems.iwwf.sport/RankingList/ScoringDetailsWaterSki?Id=29a5a2c3-512f-4058-8c95-f659e42af6ba&amp;RankingListLogId=38e010a8-a6bb-4f7a-aefc-d3146136a155&amp;Event=14&amp;IdRankinglistPlacement=cb888968-6e50-4c77-90eb-239d76df239e&amp;DisciplineId=7&amp;EventId=14&amp;SeasonId=10&amp;Month=8&amp;RLAgeCategoryId=&amp;Gender=&amp;ConfederationId=&amp;FederationId=&amp;Lastname=&amp;Firstname=&amp;AthleteCode=&amp;RLConfederationId=1" TargetMode="External"/><Relationship Id="rId83" Type="http://schemas.openxmlformats.org/officeDocument/2006/relationships/hyperlink" Target="https://ems.iwwf.sport/RankingList/ScoringDetailsWaterSki?Id=8551b027-a9c6-4782-a5c0-e78883273086&amp;RankingListLogId=38e010a8-a6bb-4f7a-aefc-d3146136a155&amp;Event=14&amp;IdRankinglistPlacement=bac0b476-3e6a-4592-92ae-5cd33cbf1516&amp;DisciplineId=7&amp;EventId=14&amp;SeasonId=10&amp;Month=8&amp;RLAgeCategoryId=&amp;Gender=&amp;ConfederationId=&amp;FederationId=&amp;Lastname=&amp;Firstname=&amp;AthleteCode=&amp;RLConfederationId=1" TargetMode="External"/><Relationship Id="rId88" Type="http://schemas.openxmlformats.org/officeDocument/2006/relationships/hyperlink" Target="https://ems.iwwf.sport/RankingList/ScoringDetailsWaterSki?Id=e7f45845-dedf-4d6b-99da-86db77ee44bb&amp;RankingListLogId=38e010a8-a6bb-4f7a-aefc-d3146136a155&amp;Event=14&amp;IdRankinglistPlacement=2f16e807-b6ee-4fd8-9b7e-37329c15afbc&amp;DisciplineId=7&amp;EventId=14&amp;SeasonId=10&amp;Month=8&amp;RLAgeCategoryId=&amp;Gender=&amp;ConfederationId=&amp;FederationId=&amp;Lastname=&amp;Firstname=&amp;AthleteCode=&amp;RLConfederationId=1" TargetMode="External"/><Relationship Id="rId1" Type="http://schemas.openxmlformats.org/officeDocument/2006/relationships/hyperlink" Target="https://www.iwwfed-ea.org/classic/25EURO03/" TargetMode="External"/><Relationship Id="rId6" Type="http://schemas.openxmlformats.org/officeDocument/2006/relationships/hyperlink" Target="https://www.iwwfed-ea.org/classic/25AUT009/" TargetMode="External"/><Relationship Id="rId15" Type="http://schemas.openxmlformats.org/officeDocument/2006/relationships/hyperlink" Target="https://iwwfed-ea.org/classic/rl2025/eame/index.php?skier=AUT762020388" TargetMode="External"/><Relationship Id="rId23" Type="http://schemas.openxmlformats.org/officeDocument/2006/relationships/hyperlink" Target="https://iwwfed-ea.org/classic/rl2025/eame/index.php?skier=ITA582022916" TargetMode="External"/><Relationship Id="rId28" Type="http://schemas.openxmlformats.org/officeDocument/2006/relationships/hyperlink" Target="https://iwwfed-ea.org/classic/rl2025/eame/index.php?skier=GRE982018487" TargetMode="External"/><Relationship Id="rId36" Type="http://schemas.openxmlformats.org/officeDocument/2006/relationships/hyperlink" Target="https://iwwfed-ea.org/classic/rl2025/eame/index.php?skier=GBR982015578" TargetMode="External"/><Relationship Id="rId49" Type="http://schemas.openxmlformats.org/officeDocument/2006/relationships/hyperlink" Target="https://ems.iwwf.sport/RankingList/ScoringDetailsWaterSki?Id=6c2622b7-288a-4a81-a5a9-5bd4c98a3bc1&amp;RankingListLogId=9d322ae2-83fd-4970-ae1b-3e043c647ac1&amp;Event=14&amp;IdRankinglistPlacement=96d4c179-3279-4529-a2b3-fec4d138ebde&amp;DisciplineId=7&amp;EventId=14&amp;SeasonId=10&amp;Month=5&amp;RLAgeCategoryId=&amp;Gender=2&amp;ConfederationId=&amp;FederationId=&amp;Lastname=&amp;Firstname=&amp;AthleteCode=&amp;RLConfederationId=1" TargetMode="External"/><Relationship Id="rId57" Type="http://schemas.openxmlformats.org/officeDocument/2006/relationships/hyperlink" Target="https://ems.iwwf.sport/RankingList/ScoringDetailsWaterSki?Id=41b00b4c-97c6-4223-b075-ace286c389b7&amp;RankingListLogId=38e010a8-a6bb-4f7a-aefc-d3146136a155&amp;Event=14&amp;IdRankinglistPlacement=4ac13d22-4fb0-402d-9601-5e633369c77f&amp;DisciplineId=7&amp;EventId=14&amp;SeasonId=10&amp;Month=8&amp;RLAgeCategoryId=&amp;Gender=&amp;ConfederationId=&amp;FederationId=&amp;Lastname=&amp;Firstname=&amp;AthleteCode=&amp;RLConfederationId=1" TargetMode="External"/><Relationship Id="rId10" Type="http://schemas.openxmlformats.org/officeDocument/2006/relationships/hyperlink" Target="https://iwwfed-ea.org/classic/rl2025/eame/index.php?skier=GER802019837" TargetMode="External"/><Relationship Id="rId31" Type="http://schemas.openxmlformats.org/officeDocument/2006/relationships/hyperlink" Target="https://www.iwwfed-ea.org/classic/25AUT002/" TargetMode="External"/><Relationship Id="rId44" Type="http://schemas.openxmlformats.org/officeDocument/2006/relationships/hyperlink" Target="https://ems.iwwf.sport/Competitions/Details?Id=6699b302-632c-4bea-9d11-b505f1696b8b" TargetMode="External"/><Relationship Id="rId52" Type="http://schemas.openxmlformats.org/officeDocument/2006/relationships/hyperlink" Target="https://ems.iwwf.sport/Competitions/Details?Id=a0370ed3-43ef-42d4-8b43-51c6e5ab5c0e" TargetMode="External"/><Relationship Id="rId60" Type="http://schemas.openxmlformats.org/officeDocument/2006/relationships/hyperlink" Target="https://ems.iwwf.sport/Competitions/Details?Id=0d3dc4e7-8690-4d4a-9ec3-90f11e0cf156" TargetMode="External"/><Relationship Id="rId65" Type="http://schemas.openxmlformats.org/officeDocument/2006/relationships/hyperlink" Target="https://ems.iwwf.sport/RankingList/ScoringDetailsWaterSki?Id=115ff5f8-0a5d-4eb6-be57-4351651b64d6&amp;RankingListLogId=38e010a8-a6bb-4f7a-aefc-d3146136a155&amp;Event=14&amp;IdRankinglistPlacement=5a64ec53-503f-4708-bbaa-01778c7dd6fb&amp;DisciplineId=7&amp;EventId=14&amp;SeasonId=10&amp;Month=8&amp;RLAgeCategoryId=&amp;Gender=&amp;ConfederationId=&amp;FederationId=&amp;Lastname=&amp;Firstname=&amp;AthleteCode=&amp;RLConfederationId=1" TargetMode="External"/><Relationship Id="rId73" Type="http://schemas.openxmlformats.org/officeDocument/2006/relationships/hyperlink" Target="https://ems.iwwf.sport/RankingList/ScoringDetailsWaterSki?Id=7a2cabc3-957e-446d-a385-fdb40a9d1154&amp;RankingListLogId=38e010a8-a6bb-4f7a-aefc-d3146136a155&amp;Event=14&amp;IdRankinglistPlacement=1a2ff6ba-9996-45e0-bb53-ea6702c19385&amp;DisciplineId=7&amp;EventId=14&amp;SeasonId=10&amp;Month=8&amp;RLAgeCategoryId=&amp;Gender=&amp;ConfederationId=&amp;FederationId=&amp;Lastname=&amp;Firstname=&amp;AthleteCode=&amp;RLConfederationId=1" TargetMode="External"/><Relationship Id="rId78" Type="http://schemas.openxmlformats.org/officeDocument/2006/relationships/hyperlink" Target="https://ems.iwwf.sport/RankingList/ScoringDetailsWaterSki?Id=6ae0a915-e4f4-48f5-9601-370ea2f4c9f3&amp;RankingListLogId=38e010a8-a6bb-4f7a-aefc-d3146136a155&amp;Event=14&amp;IdRankinglistPlacement=57832fb6-be67-4d48-b4e7-0914b0a3e7c1&amp;DisciplineId=7&amp;EventId=14&amp;SeasonId=10&amp;Month=8&amp;RLAgeCategoryId=&amp;Gender=&amp;ConfederationId=&amp;FederationId=&amp;Lastname=&amp;Firstname=&amp;AthleteCode=&amp;RLConfederationId=1" TargetMode="External"/><Relationship Id="rId81" Type="http://schemas.openxmlformats.org/officeDocument/2006/relationships/hyperlink" Target="https://ems.iwwf.sport/RankingList/ScoringDetailsWaterSki?Id=a77841e4-9286-48c4-b588-31960cf56fc7&amp;RankingListLogId=38e010a8-a6bb-4f7a-aefc-d3146136a155&amp;Event=14&amp;IdRankinglistPlacement=8d4490f7-74bd-497e-b8ae-5b569f5d81b4&amp;DisciplineId=7&amp;EventId=14&amp;SeasonId=10&amp;Month=8&amp;RLAgeCategoryId=&amp;Gender=&amp;ConfederationId=&amp;FederationId=&amp;Lastname=&amp;Firstname=&amp;AthleteCode=&amp;RLConfederationId=1" TargetMode="External"/><Relationship Id="rId86" Type="http://schemas.openxmlformats.org/officeDocument/2006/relationships/hyperlink" Target="https://ems.iwwf.sport/Competitions/Details?Id=755e5bf5-3fdb-4768-8115-d74e9f596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showWhiteSpace="0" view="pageLayout" topLeftCell="A119" zoomScale="87" zoomScaleNormal="112" zoomScalePageLayoutView="87" workbookViewId="0">
      <selection activeCell="B127" sqref="B127"/>
    </sheetView>
  </sheetViews>
  <sheetFormatPr defaultRowHeight="15.75" x14ac:dyDescent="0.25"/>
  <cols>
    <col min="1" max="1" width="4.42578125" style="4" customWidth="1"/>
    <col min="2" max="2" width="21.5703125" style="4" customWidth="1"/>
    <col min="3" max="3" width="6.7109375" style="4" customWidth="1"/>
    <col min="4" max="4" width="6.140625" style="5" customWidth="1"/>
    <col min="5" max="5" width="6.7109375" style="5" customWidth="1"/>
    <col min="6" max="6" width="14.85546875" style="4" customWidth="1"/>
    <col min="7" max="7" width="6.85546875" style="4" customWidth="1"/>
    <col min="8" max="8" width="10" style="4" customWidth="1"/>
    <col min="9" max="9" width="6.7109375" style="538" customWidth="1"/>
    <col min="10" max="10" width="10" style="129" customWidth="1"/>
  </cols>
  <sheetData>
    <row r="1" spans="1:10" x14ac:dyDescent="0.25">
      <c r="A1" s="922" t="s">
        <v>50</v>
      </c>
      <c r="B1" s="922"/>
      <c r="C1" s="922"/>
      <c r="D1" s="922"/>
      <c r="E1" s="922"/>
      <c r="F1" s="922"/>
      <c r="G1" s="922"/>
      <c r="H1" s="922"/>
      <c r="I1" s="922"/>
      <c r="J1" s="922"/>
    </row>
    <row r="2" spans="1:10" ht="15" customHeight="1" x14ac:dyDescent="0.25">
      <c r="A2" s="923" t="s">
        <v>414</v>
      </c>
      <c r="B2" s="923"/>
      <c r="C2" s="923"/>
      <c r="D2" s="923"/>
      <c r="E2" s="923"/>
      <c r="F2" s="923"/>
      <c r="G2" s="923"/>
      <c r="H2" s="923"/>
      <c r="I2" s="923"/>
      <c r="J2" s="923"/>
    </row>
    <row r="3" spans="1:10" x14ac:dyDescent="0.25">
      <c r="A3" s="922" t="s">
        <v>51</v>
      </c>
      <c r="B3" s="922"/>
      <c r="C3" s="922"/>
      <c r="D3" s="922"/>
      <c r="E3" s="922"/>
      <c r="F3" s="922"/>
      <c r="G3" s="922"/>
      <c r="H3" s="922"/>
      <c r="I3" s="922"/>
      <c r="J3" s="922"/>
    </row>
    <row r="4" spans="1:10" x14ac:dyDescent="0.25">
      <c r="A4" s="11"/>
      <c r="B4" s="11"/>
      <c r="C4" s="11"/>
      <c r="D4" s="12"/>
      <c r="E4" s="13" t="s">
        <v>52</v>
      </c>
      <c r="F4" s="11"/>
      <c r="G4" s="11"/>
      <c r="H4" s="11"/>
      <c r="I4" s="383"/>
      <c r="J4" s="141"/>
    </row>
    <row r="5" spans="1:10" ht="15" x14ac:dyDescent="0.25">
      <c r="A5" s="924" t="s">
        <v>53</v>
      </c>
      <c r="B5" s="925"/>
      <c r="C5" s="926" t="s">
        <v>0</v>
      </c>
      <c r="D5" s="927" t="s">
        <v>1</v>
      </c>
      <c r="E5" s="927" t="s">
        <v>49</v>
      </c>
      <c r="F5" s="928" t="s">
        <v>393</v>
      </c>
      <c r="G5" s="928"/>
      <c r="H5" s="928"/>
      <c r="I5" s="928"/>
      <c r="J5" s="928"/>
    </row>
    <row r="6" spans="1:10" ht="13.5" customHeight="1" x14ac:dyDescent="0.25">
      <c r="A6" s="929" t="s">
        <v>54</v>
      </c>
      <c r="B6" s="931" t="s">
        <v>55</v>
      </c>
      <c r="C6" s="926"/>
      <c r="D6" s="927"/>
      <c r="E6" s="927"/>
      <c r="F6" s="933" t="s">
        <v>2</v>
      </c>
      <c r="G6" s="933" t="s">
        <v>56</v>
      </c>
      <c r="H6" s="353" t="s">
        <v>3</v>
      </c>
      <c r="I6" s="934" t="s">
        <v>28</v>
      </c>
      <c r="J6" s="935" t="s">
        <v>57</v>
      </c>
    </row>
    <row r="7" spans="1:10" ht="13.5" customHeight="1" x14ac:dyDescent="0.25">
      <c r="A7" s="930"/>
      <c r="B7" s="932"/>
      <c r="C7" s="926"/>
      <c r="D7" s="927"/>
      <c r="E7" s="927"/>
      <c r="F7" s="933"/>
      <c r="G7" s="933"/>
      <c r="H7" s="353" t="s">
        <v>58</v>
      </c>
      <c r="I7" s="934"/>
      <c r="J7" s="935"/>
    </row>
    <row r="8" spans="1:10" ht="18.75" x14ac:dyDescent="0.3">
      <c r="A8" s="76">
        <v>1</v>
      </c>
      <c r="B8" s="78" t="s">
        <v>59</v>
      </c>
      <c r="C8" s="79">
        <v>1991</v>
      </c>
      <c r="D8" s="77" t="s">
        <v>5</v>
      </c>
      <c r="E8" s="77" t="s">
        <v>46</v>
      </c>
      <c r="F8" s="15" t="s">
        <v>60</v>
      </c>
      <c r="G8" s="16">
        <v>42.5</v>
      </c>
      <c r="H8" s="1">
        <f>(G8+12)*1000/58.5</f>
        <v>931.62393162393164</v>
      </c>
      <c r="I8" s="17">
        <v>1</v>
      </c>
      <c r="J8" s="639" t="s">
        <v>61</v>
      </c>
    </row>
    <row r="9" spans="1:10" ht="18.75" x14ac:dyDescent="0.3">
      <c r="A9" s="76">
        <v>2</v>
      </c>
      <c r="B9" s="78" t="s">
        <v>62</v>
      </c>
      <c r="C9" s="79">
        <v>1997</v>
      </c>
      <c r="D9" s="77" t="s">
        <v>5</v>
      </c>
      <c r="E9" s="77" t="s">
        <v>63</v>
      </c>
      <c r="F9" s="386" t="s">
        <v>428</v>
      </c>
      <c r="G9" s="501">
        <v>38</v>
      </c>
      <c r="H9" s="1">
        <f t="shared" ref="H9:H25" si="0">(G9+12)*1000/58.5</f>
        <v>854.70085470085473</v>
      </c>
      <c r="I9" s="9">
        <v>2</v>
      </c>
      <c r="J9" s="640" t="s">
        <v>409</v>
      </c>
    </row>
    <row r="10" spans="1:10" ht="18.75" x14ac:dyDescent="0.3">
      <c r="A10" s="76">
        <v>3</v>
      </c>
      <c r="B10" s="75" t="s">
        <v>68</v>
      </c>
      <c r="C10" s="79">
        <v>1996</v>
      </c>
      <c r="D10" s="77" t="s">
        <v>5</v>
      </c>
      <c r="E10" s="77" t="s">
        <v>46</v>
      </c>
      <c r="F10" s="386" t="s">
        <v>428</v>
      </c>
      <c r="G10" s="501">
        <v>38</v>
      </c>
      <c r="H10" s="1">
        <f>(G10+12)*1000/58.5</f>
        <v>854.70085470085473</v>
      </c>
      <c r="I10" s="10">
        <v>3</v>
      </c>
      <c r="J10" s="437" t="s">
        <v>339</v>
      </c>
    </row>
    <row r="11" spans="1:10" ht="18.75" x14ac:dyDescent="0.3">
      <c r="A11" s="76">
        <v>4</v>
      </c>
      <c r="B11" s="78" t="s">
        <v>65</v>
      </c>
      <c r="C11" s="79">
        <v>1989</v>
      </c>
      <c r="D11" s="77" t="s">
        <v>34</v>
      </c>
      <c r="E11" s="77" t="s">
        <v>63</v>
      </c>
      <c r="F11" s="386" t="s">
        <v>428</v>
      </c>
      <c r="G11" s="501">
        <v>38</v>
      </c>
      <c r="H11" s="1">
        <f t="shared" si="0"/>
        <v>854.70085470085473</v>
      </c>
      <c r="I11" s="527">
        <v>4</v>
      </c>
      <c r="J11" s="640" t="s">
        <v>369</v>
      </c>
    </row>
    <row r="12" spans="1:10" ht="37.5" x14ac:dyDescent="0.3">
      <c r="A12" s="76">
        <v>5</v>
      </c>
      <c r="B12" s="78" t="s">
        <v>66</v>
      </c>
      <c r="C12" s="79">
        <v>1999</v>
      </c>
      <c r="D12" s="77" t="s">
        <v>5</v>
      </c>
      <c r="E12" s="77" t="s">
        <v>43</v>
      </c>
      <c r="F12" s="386" t="s">
        <v>428</v>
      </c>
      <c r="G12" s="501">
        <v>38</v>
      </c>
      <c r="H12" s="1">
        <f t="shared" si="0"/>
        <v>854.70085470085473</v>
      </c>
      <c r="I12" s="20">
        <v>5</v>
      </c>
      <c r="J12" s="640" t="s">
        <v>429</v>
      </c>
    </row>
    <row r="13" spans="1:10" ht="19.5" customHeight="1" x14ac:dyDescent="0.3">
      <c r="A13" s="76">
        <v>6</v>
      </c>
      <c r="B13" s="78" t="s">
        <v>71</v>
      </c>
      <c r="C13" s="79">
        <v>1982</v>
      </c>
      <c r="D13" s="77" t="s">
        <v>34</v>
      </c>
      <c r="E13" s="77" t="s">
        <v>72</v>
      </c>
      <c r="F13" s="15" t="s">
        <v>64</v>
      </c>
      <c r="G13" s="19">
        <v>37</v>
      </c>
      <c r="H13" s="1">
        <f>(G13+12)*1000/58.5</f>
        <v>837.60683760683764</v>
      </c>
      <c r="I13" s="538">
        <v>6</v>
      </c>
      <c r="J13" s="437" t="s">
        <v>338</v>
      </c>
    </row>
    <row r="14" spans="1:10" ht="19.5" customHeight="1" x14ac:dyDescent="0.3">
      <c r="A14" s="76">
        <v>7</v>
      </c>
      <c r="B14" s="75" t="s">
        <v>86</v>
      </c>
      <c r="C14" s="79">
        <v>1990</v>
      </c>
      <c r="D14" s="77" t="s">
        <v>5</v>
      </c>
      <c r="E14" s="77" t="s">
        <v>87</v>
      </c>
      <c r="F14" s="386" t="s">
        <v>431</v>
      </c>
      <c r="G14" s="501">
        <v>35.5</v>
      </c>
      <c r="H14" s="1">
        <f>(G14+12)*1000/58.5</f>
        <v>811.96581196581201</v>
      </c>
      <c r="I14" s="21">
        <v>7</v>
      </c>
      <c r="J14" s="640" t="s">
        <v>430</v>
      </c>
    </row>
    <row r="15" spans="1:10" ht="24" customHeight="1" x14ac:dyDescent="0.3">
      <c r="A15" s="76">
        <v>8</v>
      </c>
      <c r="B15" s="78" t="s">
        <v>74</v>
      </c>
      <c r="C15" s="79">
        <v>1995</v>
      </c>
      <c r="D15" s="77" t="s">
        <v>5</v>
      </c>
      <c r="E15" s="77" t="s">
        <v>42</v>
      </c>
      <c r="F15" s="15" t="s">
        <v>69</v>
      </c>
      <c r="G15" s="19">
        <v>35</v>
      </c>
      <c r="H15" s="1">
        <f t="shared" si="0"/>
        <v>803.41880341880346</v>
      </c>
      <c r="I15" s="637" t="s">
        <v>437</v>
      </c>
      <c r="J15" s="641" t="s">
        <v>75</v>
      </c>
    </row>
    <row r="16" spans="1:10" ht="21.75" customHeight="1" x14ac:dyDescent="0.3">
      <c r="A16" s="76">
        <v>9</v>
      </c>
      <c r="B16" s="75" t="s">
        <v>76</v>
      </c>
      <c r="C16" s="79">
        <v>1994</v>
      </c>
      <c r="D16" s="77" t="s">
        <v>5</v>
      </c>
      <c r="E16" s="77" t="s">
        <v>42</v>
      </c>
      <c r="F16" s="15" t="s">
        <v>69</v>
      </c>
      <c r="G16" s="19">
        <v>35</v>
      </c>
      <c r="H16" s="1">
        <f t="shared" si="0"/>
        <v>803.41880341880346</v>
      </c>
      <c r="I16" s="637" t="s">
        <v>437</v>
      </c>
      <c r="J16" s="626" t="s">
        <v>415</v>
      </c>
    </row>
    <row r="17" spans="1:10" ht="18.75" x14ac:dyDescent="0.3">
      <c r="A17" s="76">
        <v>10</v>
      </c>
      <c r="B17" s="78" t="s">
        <v>83</v>
      </c>
      <c r="C17" s="79">
        <v>1988</v>
      </c>
      <c r="D17" s="77" t="s">
        <v>34</v>
      </c>
      <c r="E17" s="77" t="s">
        <v>84</v>
      </c>
      <c r="F17" s="15" t="s">
        <v>69</v>
      </c>
      <c r="G17" s="19">
        <v>35</v>
      </c>
      <c r="H17" s="1">
        <f>(G17+12)*1000/58.5</f>
        <v>803.41880341880346</v>
      </c>
      <c r="I17" s="637" t="s">
        <v>437</v>
      </c>
      <c r="J17" s="641" t="s">
        <v>85</v>
      </c>
    </row>
    <row r="18" spans="1:10" ht="18.75" x14ac:dyDescent="0.3">
      <c r="A18" s="76">
        <v>11</v>
      </c>
      <c r="B18" s="78" t="s">
        <v>78</v>
      </c>
      <c r="C18" s="79">
        <v>1999</v>
      </c>
      <c r="D18" s="77" t="s">
        <v>5</v>
      </c>
      <c r="E18" s="77" t="s">
        <v>46</v>
      </c>
      <c r="F18" s="15" t="s">
        <v>79</v>
      </c>
      <c r="G18" s="19">
        <v>34</v>
      </c>
      <c r="H18" s="1">
        <f t="shared" si="0"/>
        <v>786.32478632478637</v>
      </c>
      <c r="I18" s="637" t="s">
        <v>438</v>
      </c>
      <c r="J18" s="641" t="s">
        <v>80</v>
      </c>
    </row>
    <row r="19" spans="1:10" ht="18.75" x14ac:dyDescent="0.3">
      <c r="A19" s="76">
        <v>12</v>
      </c>
      <c r="B19" s="78" t="s">
        <v>81</v>
      </c>
      <c r="C19" s="79">
        <v>1987</v>
      </c>
      <c r="D19" s="77" t="s">
        <v>34</v>
      </c>
      <c r="E19" s="77" t="s">
        <v>46</v>
      </c>
      <c r="F19" s="15" t="s">
        <v>79</v>
      </c>
      <c r="G19" s="19">
        <v>34</v>
      </c>
      <c r="H19" s="1">
        <f t="shared" si="0"/>
        <v>786.32478632478637</v>
      </c>
      <c r="I19" s="637" t="s">
        <v>438</v>
      </c>
      <c r="J19" s="641" t="s">
        <v>82</v>
      </c>
    </row>
    <row r="20" spans="1:10" ht="17.25" customHeight="1" x14ac:dyDescent="0.3">
      <c r="A20" s="76">
        <v>13</v>
      </c>
      <c r="B20" s="78" t="s">
        <v>340</v>
      </c>
      <c r="C20" s="79">
        <v>2002</v>
      </c>
      <c r="D20" s="77" t="s">
        <v>5</v>
      </c>
      <c r="E20" s="77" t="s">
        <v>47</v>
      </c>
      <c r="F20" s="15" t="s">
        <v>79</v>
      </c>
      <c r="G20" s="19">
        <v>34</v>
      </c>
      <c r="H20" s="1">
        <f t="shared" si="0"/>
        <v>786.32478632478637</v>
      </c>
      <c r="I20" s="637" t="s">
        <v>438</v>
      </c>
      <c r="J20" s="560" t="s">
        <v>343</v>
      </c>
    </row>
    <row r="21" spans="1:10" ht="18.75" x14ac:dyDescent="0.3">
      <c r="A21" s="76">
        <v>14</v>
      </c>
      <c r="B21" s="78" t="s">
        <v>88</v>
      </c>
      <c r="C21" s="79">
        <v>1995</v>
      </c>
      <c r="D21" s="77" t="s">
        <v>5</v>
      </c>
      <c r="E21" s="77" t="s">
        <v>43</v>
      </c>
      <c r="F21" s="15" t="s">
        <v>79</v>
      </c>
      <c r="G21" s="16">
        <v>34</v>
      </c>
      <c r="H21" s="1">
        <f t="shared" si="0"/>
        <v>786.32478632478637</v>
      </c>
      <c r="I21" s="637" t="s">
        <v>438</v>
      </c>
      <c r="J21" s="642" t="s">
        <v>89</v>
      </c>
    </row>
    <row r="22" spans="1:10" ht="18.75" x14ac:dyDescent="0.3">
      <c r="A22" s="76">
        <v>15</v>
      </c>
      <c r="B22" s="73" t="s">
        <v>114</v>
      </c>
      <c r="C22" s="620" t="s">
        <v>115</v>
      </c>
      <c r="D22" s="620" t="s">
        <v>7</v>
      </c>
      <c r="E22" s="573" t="s">
        <v>116</v>
      </c>
      <c r="F22" s="545" t="s">
        <v>79</v>
      </c>
      <c r="G22" s="580">
        <v>34</v>
      </c>
      <c r="H22" s="37">
        <f>(G22+12)*1000/58.5</f>
        <v>786.32478632478637</v>
      </c>
      <c r="I22" s="637" t="s">
        <v>438</v>
      </c>
      <c r="J22" s="572" t="s">
        <v>379</v>
      </c>
    </row>
    <row r="23" spans="1:10" ht="18.75" customHeight="1" x14ac:dyDescent="0.3">
      <c r="A23" s="76">
        <v>16</v>
      </c>
      <c r="B23" s="78" t="s">
        <v>38</v>
      </c>
      <c r="C23" s="79">
        <v>1998</v>
      </c>
      <c r="D23" s="77" t="s">
        <v>5</v>
      </c>
      <c r="E23" s="77" t="s">
        <v>47</v>
      </c>
      <c r="F23" s="15" t="s">
        <v>90</v>
      </c>
      <c r="G23" s="16">
        <v>33</v>
      </c>
      <c r="H23" s="1">
        <f t="shared" si="0"/>
        <v>769.23076923076928</v>
      </c>
      <c r="I23" s="637" t="s">
        <v>439</v>
      </c>
      <c r="J23" s="643" t="s">
        <v>80</v>
      </c>
    </row>
    <row r="24" spans="1:10" ht="18.75" customHeight="1" thickBot="1" x14ac:dyDescent="0.35">
      <c r="A24" s="76">
        <v>17</v>
      </c>
      <c r="B24" s="78" t="s">
        <v>234</v>
      </c>
      <c r="C24" s="79" t="s">
        <v>94</v>
      </c>
      <c r="D24" s="81" t="s">
        <v>5</v>
      </c>
      <c r="E24" s="391" t="s">
        <v>44</v>
      </c>
      <c r="F24" s="15" t="s">
        <v>90</v>
      </c>
      <c r="G24" s="16">
        <v>33</v>
      </c>
      <c r="H24" s="1">
        <f t="shared" si="0"/>
        <v>769.23076923076928</v>
      </c>
      <c r="I24" s="637" t="s">
        <v>439</v>
      </c>
      <c r="J24" s="644" t="s">
        <v>304</v>
      </c>
    </row>
    <row r="25" spans="1:10" ht="18.75" customHeight="1" x14ac:dyDescent="0.3">
      <c r="A25" s="76">
        <v>18</v>
      </c>
      <c r="B25" s="537" t="s">
        <v>330</v>
      </c>
      <c r="C25" s="79">
        <v>2002</v>
      </c>
      <c r="D25" s="77" t="s">
        <v>5</v>
      </c>
      <c r="E25" s="573" t="s">
        <v>46</v>
      </c>
      <c r="F25" s="386" t="s">
        <v>90</v>
      </c>
      <c r="G25" s="580">
        <v>33</v>
      </c>
      <c r="H25" s="1">
        <f t="shared" si="0"/>
        <v>769.23076923076928</v>
      </c>
      <c r="I25" s="637" t="s">
        <v>439</v>
      </c>
      <c r="J25" s="626" t="s">
        <v>440</v>
      </c>
    </row>
    <row r="26" spans="1:10" ht="18.75" customHeight="1" x14ac:dyDescent="0.3">
      <c r="A26" s="76">
        <v>19</v>
      </c>
      <c r="B26" s="73" t="s">
        <v>111</v>
      </c>
      <c r="C26" s="620" t="s">
        <v>112</v>
      </c>
      <c r="D26" s="620" t="s">
        <v>113</v>
      </c>
      <c r="E26" s="573" t="s">
        <v>46</v>
      </c>
      <c r="F26" s="386" t="s">
        <v>90</v>
      </c>
      <c r="G26" s="625">
        <v>33</v>
      </c>
      <c r="H26" s="1">
        <f>(G26+12)*1000/58.5</f>
        <v>769.23076923076928</v>
      </c>
      <c r="I26" s="637" t="s">
        <v>439</v>
      </c>
      <c r="J26" s="605" t="s">
        <v>397</v>
      </c>
    </row>
    <row r="27" spans="1:10" ht="18.75" customHeight="1" x14ac:dyDescent="0.3">
      <c r="A27" s="76">
        <v>20</v>
      </c>
      <c r="B27" s="635" t="s">
        <v>435</v>
      </c>
      <c r="C27" s="620"/>
      <c r="D27" s="620"/>
      <c r="E27" s="573"/>
      <c r="F27" s="386" t="s">
        <v>110</v>
      </c>
      <c r="G27" s="625">
        <v>32</v>
      </c>
      <c r="H27" s="1">
        <f>(G27+12)*1000/58.5</f>
        <v>752.13675213675219</v>
      </c>
      <c r="I27" s="590" t="s">
        <v>434</v>
      </c>
      <c r="J27" s="605"/>
    </row>
    <row r="28" spans="1:10" ht="18.75" x14ac:dyDescent="0.3">
      <c r="A28" s="76">
        <v>21</v>
      </c>
      <c r="B28" s="82" t="s">
        <v>96</v>
      </c>
      <c r="C28" s="79" t="s">
        <v>94</v>
      </c>
      <c r="D28" s="81" t="s">
        <v>5</v>
      </c>
      <c r="E28" s="80" t="s">
        <v>41</v>
      </c>
      <c r="F28" s="503" t="s">
        <v>432</v>
      </c>
      <c r="G28" s="16">
        <v>31.5</v>
      </c>
      <c r="H28" s="1">
        <f t="shared" ref="H28:H35" si="1">(G28+12)*1000/58.5</f>
        <v>743.58974358974353</v>
      </c>
      <c r="I28" s="638">
        <v>22</v>
      </c>
      <c r="J28" s="636" t="s">
        <v>404</v>
      </c>
    </row>
    <row r="29" spans="1:10" ht="18.75" x14ac:dyDescent="0.3">
      <c r="A29" s="76">
        <v>22</v>
      </c>
      <c r="B29" s="73" t="s">
        <v>91</v>
      </c>
      <c r="C29" s="79">
        <v>2002</v>
      </c>
      <c r="D29" s="79" t="s">
        <v>5</v>
      </c>
      <c r="E29" s="80" t="s">
        <v>41</v>
      </c>
      <c r="F29" s="23" t="s">
        <v>92</v>
      </c>
      <c r="G29" s="16">
        <v>31</v>
      </c>
      <c r="H29" s="1">
        <f t="shared" si="1"/>
        <v>735.04273504273499</v>
      </c>
      <c r="I29" s="26"/>
      <c r="J29" s="645" t="s">
        <v>93</v>
      </c>
    </row>
    <row r="30" spans="1:10" ht="18.75" x14ac:dyDescent="0.3">
      <c r="A30" s="76">
        <v>23</v>
      </c>
      <c r="B30" s="73" t="s">
        <v>250</v>
      </c>
      <c r="C30" s="79" t="s">
        <v>94</v>
      </c>
      <c r="D30" s="81" t="s">
        <v>5</v>
      </c>
      <c r="E30" s="80" t="s">
        <v>41</v>
      </c>
      <c r="F30" s="23" t="s">
        <v>433</v>
      </c>
      <c r="G30" s="16">
        <v>298.5</v>
      </c>
      <c r="H30" s="1">
        <f t="shared" si="1"/>
        <v>5307.6923076923076</v>
      </c>
      <c r="I30" s="638">
        <v>25</v>
      </c>
      <c r="J30" s="626" t="s">
        <v>404</v>
      </c>
    </row>
    <row r="31" spans="1:10" ht="18.75" x14ac:dyDescent="0.3">
      <c r="A31" s="76">
        <v>24</v>
      </c>
      <c r="B31" s="73" t="s">
        <v>13</v>
      </c>
      <c r="C31" s="79">
        <v>2006</v>
      </c>
      <c r="D31" s="79" t="s">
        <v>7</v>
      </c>
      <c r="E31" s="80" t="s">
        <v>41</v>
      </c>
      <c r="F31" s="503" t="s">
        <v>436</v>
      </c>
      <c r="G31" s="16">
        <v>28</v>
      </c>
      <c r="H31" s="1">
        <f t="shared" si="1"/>
        <v>683.76068376068372</v>
      </c>
      <c r="I31" s="26"/>
      <c r="J31" s="649" t="s">
        <v>404</v>
      </c>
    </row>
    <row r="32" spans="1:10" ht="18.75" x14ac:dyDescent="0.3">
      <c r="A32" s="76">
        <v>25</v>
      </c>
      <c r="B32" s="73" t="s">
        <v>14</v>
      </c>
      <c r="C32" s="79">
        <v>2009</v>
      </c>
      <c r="D32" s="79" t="s">
        <v>9</v>
      </c>
      <c r="E32" s="80" t="s">
        <v>41</v>
      </c>
      <c r="F32" s="23" t="s">
        <v>349</v>
      </c>
      <c r="G32" s="16">
        <v>27</v>
      </c>
      <c r="H32" s="1">
        <f t="shared" si="1"/>
        <v>666.66666666666663</v>
      </c>
      <c r="I32" s="609"/>
      <c r="J32" s="646" t="s">
        <v>351</v>
      </c>
    </row>
    <row r="33" spans="1:10" ht="18.75" x14ac:dyDescent="0.3">
      <c r="A33" s="76">
        <v>26</v>
      </c>
      <c r="B33" s="73" t="s">
        <v>16</v>
      </c>
      <c r="C33" s="79">
        <v>2010</v>
      </c>
      <c r="D33" s="79" t="s">
        <v>9</v>
      </c>
      <c r="E33" s="80" t="s">
        <v>41</v>
      </c>
      <c r="F33" s="23" t="s">
        <v>97</v>
      </c>
      <c r="G33" s="16">
        <v>26</v>
      </c>
      <c r="H33" s="1">
        <f t="shared" si="1"/>
        <v>649.57264957264954</v>
      </c>
      <c r="I33" s="26"/>
      <c r="J33" s="647" t="s">
        <v>98</v>
      </c>
    </row>
    <row r="34" spans="1:10" ht="18.75" x14ac:dyDescent="0.3">
      <c r="A34" s="76">
        <v>27</v>
      </c>
      <c r="B34" s="73" t="s">
        <v>8</v>
      </c>
      <c r="C34" s="79">
        <v>2010</v>
      </c>
      <c r="D34" s="79" t="s">
        <v>9</v>
      </c>
      <c r="E34" s="80" t="s">
        <v>41</v>
      </c>
      <c r="F34" s="23" t="s">
        <v>100</v>
      </c>
      <c r="G34" s="16">
        <v>25.5</v>
      </c>
      <c r="H34" s="1">
        <f t="shared" si="1"/>
        <v>641.02564102564099</v>
      </c>
      <c r="I34" s="526"/>
      <c r="J34" s="647" t="s">
        <v>101</v>
      </c>
    </row>
    <row r="35" spans="1:10" ht="18.75" x14ac:dyDescent="0.3">
      <c r="A35" s="76">
        <v>28</v>
      </c>
      <c r="B35" s="73" t="s">
        <v>17</v>
      </c>
      <c r="C35" s="73">
        <v>2008</v>
      </c>
      <c r="D35" s="81" t="s">
        <v>7</v>
      </c>
      <c r="E35" s="80" t="s">
        <v>41</v>
      </c>
      <c r="F35" s="15" t="s">
        <v>102</v>
      </c>
      <c r="G35" s="16">
        <v>21</v>
      </c>
      <c r="H35" s="1">
        <f t="shared" si="1"/>
        <v>564.10256410256409</v>
      </c>
      <c r="I35" s="526"/>
      <c r="J35" s="647" t="s">
        <v>99</v>
      </c>
    </row>
    <row r="36" spans="1:10" ht="18.75" x14ac:dyDescent="0.3">
      <c r="A36" s="76">
        <v>29</v>
      </c>
      <c r="B36" s="73" t="s">
        <v>346</v>
      </c>
      <c r="C36" s="79">
        <v>2002</v>
      </c>
      <c r="D36" s="79" t="s">
        <v>5</v>
      </c>
      <c r="E36" s="80" t="s">
        <v>41</v>
      </c>
      <c r="F36" s="15" t="s">
        <v>353</v>
      </c>
      <c r="G36" s="16">
        <v>0</v>
      </c>
      <c r="H36" s="1">
        <v>0</v>
      </c>
      <c r="I36" s="526"/>
      <c r="J36" s="628" t="s">
        <v>351</v>
      </c>
    </row>
    <row r="37" spans="1:10" x14ac:dyDescent="0.25">
      <c r="A37" s="11"/>
      <c r="B37" s="11"/>
      <c r="C37" s="11"/>
      <c r="D37" s="12"/>
      <c r="E37" s="12"/>
      <c r="F37" s="11"/>
      <c r="G37" s="11"/>
      <c r="H37" s="11"/>
      <c r="I37" s="383"/>
      <c r="J37" s="141"/>
    </row>
    <row r="38" spans="1:10" ht="15.75" customHeight="1" x14ac:dyDescent="0.25">
      <c r="A38" s="38" t="s">
        <v>103</v>
      </c>
      <c r="B38" s="11" t="s">
        <v>104</v>
      </c>
      <c r="C38" s="34"/>
      <c r="D38" s="52"/>
      <c r="E38" s="35"/>
      <c r="F38" s="53"/>
      <c r="G38" s="53"/>
      <c r="H38" s="36"/>
      <c r="I38" s="54"/>
      <c r="J38" s="561"/>
    </row>
    <row r="39" spans="1:10" ht="15.75" customHeight="1" x14ac:dyDescent="0.25">
      <c r="A39" s="38" t="s">
        <v>103</v>
      </c>
      <c r="B39" s="936" t="s">
        <v>105</v>
      </c>
      <c r="C39" s="936"/>
      <c r="D39" s="936"/>
      <c r="E39" s="936"/>
      <c r="F39" s="936"/>
      <c r="G39" s="936"/>
      <c r="H39" s="936"/>
      <c r="I39" s="936"/>
      <c r="J39" s="936"/>
    </row>
    <row r="40" spans="1:10" ht="15.75" customHeight="1" x14ac:dyDescent="0.25">
      <c r="A40" s="33"/>
      <c r="B40" s="937"/>
      <c r="C40" s="937"/>
      <c r="D40" s="937"/>
      <c r="E40" s="937"/>
      <c r="F40" s="937"/>
      <c r="G40" s="937"/>
      <c r="H40" s="937"/>
      <c r="I40" s="937"/>
      <c r="J40" s="937"/>
    </row>
    <row r="41" spans="1:10" x14ac:dyDescent="0.25">
      <c r="A41" s="33"/>
      <c r="B41" s="11"/>
      <c r="C41" s="11"/>
      <c r="D41" s="12"/>
      <c r="E41" s="12"/>
      <c r="F41" s="11"/>
      <c r="G41" s="11"/>
      <c r="H41" s="11"/>
      <c r="I41" s="383"/>
      <c r="J41" s="141"/>
    </row>
    <row r="42" spans="1:10" x14ac:dyDescent="0.25">
      <c r="A42" s="33"/>
      <c r="B42" s="404"/>
      <c r="C42" s="34"/>
      <c r="D42" s="34"/>
      <c r="E42" s="35"/>
      <c r="F42" s="53"/>
      <c r="G42" s="53"/>
      <c r="H42" s="405"/>
      <c r="I42" s="407"/>
      <c r="J42" s="561"/>
    </row>
    <row r="43" spans="1:10" x14ac:dyDescent="0.25">
      <c r="A43" s="33"/>
      <c r="B43" s="404"/>
      <c r="C43" s="34"/>
      <c r="D43" s="34"/>
      <c r="E43" s="35"/>
      <c r="F43" s="53"/>
      <c r="G43" s="53"/>
      <c r="H43" s="405"/>
      <c r="I43" s="406"/>
      <c r="J43" s="561"/>
    </row>
    <row r="44" spans="1:10" x14ac:dyDescent="0.25">
      <c r="A44" s="33"/>
      <c r="B44" s="139"/>
      <c r="C44" s="34"/>
      <c r="D44" s="34"/>
      <c r="E44" s="35"/>
      <c r="F44" s="408"/>
      <c r="G44" s="408"/>
      <c r="H44" s="36"/>
      <c r="I44" s="406"/>
      <c r="J44" s="561"/>
    </row>
    <row r="45" spans="1:10" x14ac:dyDescent="0.25">
      <c r="A45" s="33"/>
      <c r="B45" s="139"/>
      <c r="C45" s="34"/>
      <c r="D45" s="34"/>
      <c r="E45" s="35"/>
      <c r="F45" s="408"/>
      <c r="G45" s="408"/>
      <c r="H45" s="36"/>
      <c r="I45" s="406"/>
      <c r="J45" s="561"/>
    </row>
    <row r="46" spans="1:10" x14ac:dyDescent="0.25">
      <c r="A46" s="33"/>
      <c r="B46" s="139"/>
      <c r="C46" s="34"/>
      <c r="D46" s="34"/>
      <c r="E46" s="35"/>
      <c r="F46" s="408"/>
      <c r="G46" s="408"/>
      <c r="H46" s="36"/>
      <c r="I46" s="406"/>
      <c r="J46" s="561"/>
    </row>
    <row r="47" spans="1:10" ht="21.75" customHeight="1" x14ac:dyDescent="0.25">
      <c r="A47" s="922" t="s">
        <v>50</v>
      </c>
      <c r="B47" s="922"/>
      <c r="C47" s="922"/>
      <c r="D47" s="922"/>
      <c r="E47" s="922"/>
      <c r="F47" s="922"/>
      <c r="G47" s="922"/>
      <c r="H47" s="922"/>
      <c r="I47" s="922"/>
      <c r="J47" s="922"/>
    </row>
    <row r="48" spans="1:10" ht="21.75" customHeight="1" x14ac:dyDescent="0.25">
      <c r="A48" s="922" t="s">
        <v>392</v>
      </c>
      <c r="B48" s="922"/>
      <c r="C48" s="922"/>
      <c r="D48" s="922"/>
      <c r="E48" s="922"/>
      <c r="F48" s="922"/>
      <c r="G48" s="922"/>
      <c r="H48" s="922"/>
      <c r="I48" s="922"/>
      <c r="J48" s="922"/>
    </row>
    <row r="49" spans="1:10" ht="12.75" customHeight="1" x14ac:dyDescent="0.25">
      <c r="A49" s="922" t="s">
        <v>51</v>
      </c>
      <c r="B49" s="922"/>
      <c r="C49" s="922"/>
      <c r="D49" s="922"/>
      <c r="E49" s="922"/>
      <c r="F49" s="922"/>
      <c r="G49" s="922"/>
      <c r="H49" s="922"/>
      <c r="I49" s="922"/>
      <c r="J49" s="922"/>
    </row>
    <row r="50" spans="1:10" ht="16.5" customHeight="1" x14ac:dyDescent="0.25">
      <c r="A50" s="11"/>
      <c r="B50" s="11"/>
      <c r="C50" s="11"/>
      <c r="D50" s="12"/>
      <c r="E50" s="451" t="s">
        <v>106</v>
      </c>
      <c r="F50" s="83"/>
      <c r="G50" s="11"/>
      <c r="H50" s="11"/>
      <c r="I50" s="383"/>
      <c r="J50" s="141"/>
    </row>
    <row r="51" spans="1:10" ht="15.75" customHeight="1" x14ac:dyDescent="0.25">
      <c r="A51" s="924" t="s">
        <v>107</v>
      </c>
      <c r="B51" s="925"/>
      <c r="C51" s="938" t="s">
        <v>0</v>
      </c>
      <c r="D51" s="927" t="s">
        <v>1</v>
      </c>
      <c r="E51" s="927" t="s">
        <v>49</v>
      </c>
      <c r="F51" s="928" t="s">
        <v>393</v>
      </c>
      <c r="G51" s="928"/>
      <c r="H51" s="928"/>
      <c r="I51" s="928"/>
      <c r="J51" s="928"/>
    </row>
    <row r="52" spans="1:10" ht="15.75" customHeight="1" x14ac:dyDescent="0.25">
      <c r="A52" s="940" t="s">
        <v>54</v>
      </c>
      <c r="B52" s="931" t="s">
        <v>55</v>
      </c>
      <c r="C52" s="938"/>
      <c r="D52" s="927"/>
      <c r="E52" s="939"/>
      <c r="F52" s="933" t="s">
        <v>2</v>
      </c>
      <c r="G52" s="942" t="s">
        <v>56</v>
      </c>
      <c r="H52" s="353" t="s">
        <v>3</v>
      </c>
      <c r="I52" s="943" t="s">
        <v>28</v>
      </c>
      <c r="J52" s="935" t="s">
        <v>57</v>
      </c>
    </row>
    <row r="53" spans="1:10" ht="15.75" customHeight="1" x14ac:dyDescent="0.25">
      <c r="A53" s="941"/>
      <c r="B53" s="932"/>
      <c r="C53" s="938"/>
      <c r="D53" s="927"/>
      <c r="E53" s="939"/>
      <c r="F53" s="933"/>
      <c r="G53" s="942"/>
      <c r="H53" s="353" t="s">
        <v>58</v>
      </c>
      <c r="I53" s="943"/>
      <c r="J53" s="935"/>
    </row>
    <row r="54" spans="1:10" ht="21.75" customHeight="1" x14ac:dyDescent="0.3">
      <c r="A54" s="25">
        <v>1</v>
      </c>
      <c r="B54" s="73" t="s">
        <v>114</v>
      </c>
      <c r="C54" s="355" t="s">
        <v>115</v>
      </c>
      <c r="D54" s="355" t="s">
        <v>7</v>
      </c>
      <c r="E54" s="573" t="s">
        <v>116</v>
      </c>
      <c r="F54" s="545" t="s">
        <v>79</v>
      </c>
      <c r="G54" s="580">
        <v>34</v>
      </c>
      <c r="H54" s="37">
        <f>(G54+12)*1000/58.5</f>
        <v>786.32478632478637</v>
      </c>
      <c r="I54" s="589" t="s">
        <v>419</v>
      </c>
      <c r="J54" s="572" t="s">
        <v>379</v>
      </c>
    </row>
    <row r="55" spans="1:10" ht="21.75" customHeight="1" x14ac:dyDescent="0.3">
      <c r="A55" s="25">
        <v>2</v>
      </c>
      <c r="B55" s="73" t="s">
        <v>111</v>
      </c>
      <c r="C55" s="355" t="s">
        <v>112</v>
      </c>
      <c r="D55" s="355" t="s">
        <v>113</v>
      </c>
      <c r="E55" s="573" t="s">
        <v>46</v>
      </c>
      <c r="F55" s="545" t="s">
        <v>90</v>
      </c>
      <c r="G55" s="580">
        <v>33</v>
      </c>
      <c r="H55" s="37">
        <f>(G55+12)*1000/58.5</f>
        <v>769.23076923076928</v>
      </c>
      <c r="I55" s="590" t="s">
        <v>418</v>
      </c>
      <c r="J55" s="605" t="s">
        <v>397</v>
      </c>
    </row>
    <row r="56" spans="1:10" ht="19.5" x14ac:dyDescent="0.3">
      <c r="A56" s="25">
        <v>3</v>
      </c>
      <c r="B56" s="73" t="s">
        <v>121</v>
      </c>
      <c r="C56" s="355" t="s">
        <v>109</v>
      </c>
      <c r="D56" s="50" t="s">
        <v>7</v>
      </c>
      <c r="E56" s="573" t="s">
        <v>72</v>
      </c>
      <c r="F56" s="545" t="s">
        <v>110</v>
      </c>
      <c r="G56" s="581">
        <v>32</v>
      </c>
      <c r="H56" s="37">
        <f t="shared" ref="H56:H67" si="2">(G56+12)*1000/58.5</f>
        <v>752.13675213675219</v>
      </c>
      <c r="I56" s="591" t="s">
        <v>420</v>
      </c>
      <c r="J56" s="605" t="s">
        <v>360</v>
      </c>
    </row>
    <row r="57" spans="1:10" ht="18.75" x14ac:dyDescent="0.3">
      <c r="A57" s="25">
        <v>4</v>
      </c>
      <c r="B57" s="73" t="s">
        <v>108</v>
      </c>
      <c r="C57" s="355" t="s">
        <v>109</v>
      </c>
      <c r="D57" s="50" t="s">
        <v>7</v>
      </c>
      <c r="E57" s="573" t="s">
        <v>84</v>
      </c>
      <c r="F57" s="352" t="s">
        <v>110</v>
      </c>
      <c r="G57" s="581">
        <v>32</v>
      </c>
      <c r="H57" s="37">
        <f t="shared" si="2"/>
        <v>752.13675213675219</v>
      </c>
      <c r="I57" s="592">
        <v>4</v>
      </c>
      <c r="J57" s="606" t="s">
        <v>67</v>
      </c>
    </row>
    <row r="58" spans="1:10" ht="18.75" x14ac:dyDescent="0.3">
      <c r="A58" s="25">
        <v>5</v>
      </c>
      <c r="B58" s="73" t="s">
        <v>117</v>
      </c>
      <c r="C58" s="355" t="s">
        <v>118</v>
      </c>
      <c r="D58" s="355" t="s">
        <v>7</v>
      </c>
      <c r="E58" s="573" t="s">
        <v>63</v>
      </c>
      <c r="F58" s="352" t="s">
        <v>110</v>
      </c>
      <c r="G58" s="581">
        <v>32</v>
      </c>
      <c r="H58" s="37">
        <f t="shared" si="2"/>
        <v>752.13675213675219</v>
      </c>
      <c r="I58" s="593" t="s">
        <v>364</v>
      </c>
      <c r="J58" s="606" t="s">
        <v>80</v>
      </c>
    </row>
    <row r="59" spans="1:10" ht="16.5" customHeight="1" x14ac:dyDescent="0.3">
      <c r="A59" s="25">
        <v>6</v>
      </c>
      <c r="B59" s="73" t="s">
        <v>119</v>
      </c>
      <c r="C59" s="355" t="s">
        <v>115</v>
      </c>
      <c r="D59" s="355" t="s">
        <v>7</v>
      </c>
      <c r="E59" s="573" t="s">
        <v>44</v>
      </c>
      <c r="F59" s="545" t="s">
        <v>110</v>
      </c>
      <c r="G59" s="581">
        <v>32</v>
      </c>
      <c r="H59" s="37">
        <f t="shared" si="2"/>
        <v>752.13675213675219</v>
      </c>
      <c r="I59" s="538">
        <v>6</v>
      </c>
      <c r="J59" s="606" t="s">
        <v>415</v>
      </c>
    </row>
    <row r="60" spans="1:10" ht="16.5" customHeight="1" x14ac:dyDescent="0.3">
      <c r="A60" s="25">
        <v>7</v>
      </c>
      <c r="B60" s="73" t="s">
        <v>123</v>
      </c>
      <c r="C60" s="355">
        <v>2006</v>
      </c>
      <c r="D60" s="355" t="s">
        <v>7</v>
      </c>
      <c r="E60" s="573" t="s">
        <v>44</v>
      </c>
      <c r="F60" s="545" t="s">
        <v>122</v>
      </c>
      <c r="G60" s="581">
        <v>29</v>
      </c>
      <c r="H60" s="37">
        <f t="shared" si="2"/>
        <v>700.85470085470081</v>
      </c>
      <c r="I60" s="594">
        <v>7</v>
      </c>
      <c r="J60" s="606" t="s">
        <v>416</v>
      </c>
    </row>
    <row r="61" spans="1:10" ht="16.5" customHeight="1" x14ac:dyDescent="0.3">
      <c r="A61" s="25">
        <v>8</v>
      </c>
      <c r="B61" s="568" t="s">
        <v>255</v>
      </c>
      <c r="C61" s="528" t="s">
        <v>118</v>
      </c>
      <c r="D61" s="528" t="s">
        <v>7</v>
      </c>
      <c r="E61" s="573" t="s">
        <v>44</v>
      </c>
      <c r="F61" s="507" t="s">
        <v>423</v>
      </c>
      <c r="G61" s="582">
        <v>28</v>
      </c>
      <c r="H61" s="569">
        <f t="shared" si="2"/>
        <v>683.76068376068372</v>
      </c>
      <c r="I61" s="595" t="s">
        <v>426</v>
      </c>
      <c r="J61" s="607" t="s">
        <v>406</v>
      </c>
    </row>
    <row r="62" spans="1:10" ht="16.5" customHeight="1" x14ac:dyDescent="0.3">
      <c r="A62" s="25">
        <v>9</v>
      </c>
      <c r="B62" s="73" t="s">
        <v>13</v>
      </c>
      <c r="C62" s="528">
        <v>2006</v>
      </c>
      <c r="D62" s="528" t="s">
        <v>7</v>
      </c>
      <c r="E62" s="574" t="s">
        <v>41</v>
      </c>
      <c r="F62" s="507" t="s">
        <v>423</v>
      </c>
      <c r="G62" s="583">
        <v>28</v>
      </c>
      <c r="H62" s="1">
        <f t="shared" si="2"/>
        <v>683.76068376068372</v>
      </c>
      <c r="I62" s="596" t="s">
        <v>426</v>
      </c>
      <c r="J62" s="627" t="s">
        <v>351</v>
      </c>
    </row>
    <row r="63" spans="1:10" ht="16.5" customHeight="1" x14ac:dyDescent="0.3">
      <c r="A63" s="25">
        <v>10</v>
      </c>
      <c r="B63" s="97" t="s">
        <v>417</v>
      </c>
      <c r="C63" s="88">
        <v>2005</v>
      </c>
      <c r="D63" s="88" t="s">
        <v>7</v>
      </c>
      <c r="E63" s="575" t="s">
        <v>47</v>
      </c>
      <c r="F63" s="534" t="s">
        <v>421</v>
      </c>
      <c r="G63" s="584">
        <v>27</v>
      </c>
      <c r="H63" s="37">
        <f t="shared" si="2"/>
        <v>666.66666666666663</v>
      </c>
      <c r="I63" s="597" t="s">
        <v>427</v>
      </c>
      <c r="J63" s="606" t="s">
        <v>422</v>
      </c>
    </row>
    <row r="64" spans="1:10" ht="18.75" x14ac:dyDescent="0.3">
      <c r="A64" s="25">
        <v>11</v>
      </c>
      <c r="B64" s="73" t="s">
        <v>124</v>
      </c>
      <c r="C64" s="355" t="s">
        <v>115</v>
      </c>
      <c r="D64" s="355" t="s">
        <v>7</v>
      </c>
      <c r="E64" s="573" t="s">
        <v>125</v>
      </c>
      <c r="F64" s="352" t="s">
        <v>126</v>
      </c>
      <c r="G64" s="581">
        <v>27</v>
      </c>
      <c r="H64" s="37">
        <f t="shared" si="2"/>
        <v>666.66666666666663</v>
      </c>
      <c r="I64" s="597" t="s">
        <v>427</v>
      </c>
      <c r="J64" s="606" t="s">
        <v>127</v>
      </c>
    </row>
    <row r="65" spans="1:10" ht="18.75" x14ac:dyDescent="0.3">
      <c r="A65" s="25">
        <v>12</v>
      </c>
      <c r="B65" s="73" t="s">
        <v>149</v>
      </c>
      <c r="C65" s="528" t="s">
        <v>128</v>
      </c>
      <c r="D65" s="50" t="s">
        <v>9</v>
      </c>
      <c r="E65" s="576" t="s">
        <v>46</v>
      </c>
      <c r="F65" s="516" t="s">
        <v>349</v>
      </c>
      <c r="G65" s="581">
        <v>27</v>
      </c>
      <c r="H65" s="37">
        <f t="shared" si="2"/>
        <v>666.66666666666663</v>
      </c>
      <c r="I65" s="597" t="s">
        <v>427</v>
      </c>
      <c r="J65" s="572" t="s">
        <v>368</v>
      </c>
    </row>
    <row r="66" spans="1:10" ht="18.75" x14ac:dyDescent="0.3">
      <c r="A66" s="25">
        <v>13</v>
      </c>
      <c r="B66" s="73" t="s">
        <v>150</v>
      </c>
      <c r="C66" s="528" t="s">
        <v>112</v>
      </c>
      <c r="D66" s="528" t="s">
        <v>9</v>
      </c>
      <c r="E66" s="576" t="s">
        <v>44</v>
      </c>
      <c r="F66" s="516" t="s">
        <v>349</v>
      </c>
      <c r="G66" s="585">
        <v>27</v>
      </c>
      <c r="H66" s="37">
        <f t="shared" si="2"/>
        <v>666.66666666666663</v>
      </c>
      <c r="I66" s="597" t="s">
        <v>427</v>
      </c>
      <c r="J66" s="572" t="s">
        <v>405</v>
      </c>
    </row>
    <row r="67" spans="1:10" ht="19.5" thickBot="1" x14ac:dyDescent="0.35">
      <c r="A67" s="59">
        <v>14</v>
      </c>
      <c r="B67" s="570" t="s">
        <v>14</v>
      </c>
      <c r="C67" s="571">
        <v>2009</v>
      </c>
      <c r="D67" s="571" t="s">
        <v>9</v>
      </c>
      <c r="E67" s="577" t="s">
        <v>41</v>
      </c>
      <c r="F67" s="732" t="s">
        <v>126</v>
      </c>
      <c r="G67" s="586">
        <v>27</v>
      </c>
      <c r="H67" s="420">
        <f t="shared" si="2"/>
        <v>666.66666666666663</v>
      </c>
      <c r="I67" s="598" t="s">
        <v>427</v>
      </c>
      <c r="J67" s="628" t="s">
        <v>351</v>
      </c>
    </row>
    <row r="68" spans="1:10" ht="19.5" thickTop="1" x14ac:dyDescent="0.3">
      <c r="A68" s="61">
        <v>15</v>
      </c>
      <c r="B68" s="97" t="s">
        <v>129</v>
      </c>
      <c r="C68" s="88" t="s">
        <v>109</v>
      </c>
      <c r="D68" s="120" t="s">
        <v>7</v>
      </c>
      <c r="E68" s="575" t="s">
        <v>44</v>
      </c>
      <c r="F68" s="825" t="s">
        <v>424</v>
      </c>
      <c r="G68" s="587">
        <v>26.25</v>
      </c>
      <c r="H68" s="37">
        <f t="shared" ref="H68:H79" si="3">(G68+12)*1000/58.5</f>
        <v>653.84615384615381</v>
      </c>
      <c r="I68" s="599" t="s">
        <v>244</v>
      </c>
      <c r="J68" s="603" t="s">
        <v>131</v>
      </c>
    </row>
    <row r="69" spans="1:10" ht="18.75" x14ac:dyDescent="0.3">
      <c r="A69" s="25">
        <v>16</v>
      </c>
      <c r="B69" s="73" t="s">
        <v>132</v>
      </c>
      <c r="C69" s="355" t="s">
        <v>109</v>
      </c>
      <c r="D69" s="50" t="s">
        <v>7</v>
      </c>
      <c r="E69" s="573" t="s">
        <v>133</v>
      </c>
      <c r="F69" s="352" t="s">
        <v>130</v>
      </c>
      <c r="G69" s="581">
        <v>26</v>
      </c>
      <c r="H69" s="37">
        <f t="shared" si="3"/>
        <v>649.57264957264954</v>
      </c>
      <c r="I69" s="600"/>
      <c r="J69" s="603" t="s">
        <v>134</v>
      </c>
    </row>
    <row r="70" spans="1:10" ht="18.75" x14ac:dyDescent="0.3">
      <c r="A70" s="25">
        <v>17</v>
      </c>
      <c r="B70" s="73" t="s">
        <v>135</v>
      </c>
      <c r="C70" s="355" t="s">
        <v>115</v>
      </c>
      <c r="D70" s="355" t="s">
        <v>7</v>
      </c>
      <c r="E70" s="573" t="s">
        <v>136</v>
      </c>
      <c r="F70" s="352" t="s">
        <v>130</v>
      </c>
      <c r="G70" s="588">
        <v>26</v>
      </c>
      <c r="H70" s="37">
        <f t="shared" si="3"/>
        <v>649.57264957264954</v>
      </c>
      <c r="I70" s="600"/>
      <c r="J70" s="603" t="s">
        <v>137</v>
      </c>
    </row>
    <row r="71" spans="1:10" ht="18.75" x14ac:dyDescent="0.3">
      <c r="A71" s="25">
        <v>18</v>
      </c>
      <c r="B71" s="73" t="s">
        <v>32</v>
      </c>
      <c r="C71" s="355" t="s">
        <v>118</v>
      </c>
      <c r="D71" s="355" t="s">
        <v>7</v>
      </c>
      <c r="E71" s="573" t="s">
        <v>43</v>
      </c>
      <c r="F71" s="352" t="s">
        <v>130</v>
      </c>
      <c r="G71" s="588">
        <v>26</v>
      </c>
      <c r="H71" s="37">
        <f t="shared" si="3"/>
        <v>649.57264957264954</v>
      </c>
      <c r="I71" s="600"/>
      <c r="J71" s="603" t="s">
        <v>67</v>
      </c>
    </row>
    <row r="72" spans="1:10" ht="18.75" x14ac:dyDescent="0.3">
      <c r="A72" s="25">
        <v>19</v>
      </c>
      <c r="B72" s="73" t="s">
        <v>425</v>
      </c>
      <c r="C72" s="528">
        <v>2005</v>
      </c>
      <c r="D72" s="528" t="s">
        <v>7</v>
      </c>
      <c r="E72" s="5" t="s">
        <v>48</v>
      </c>
      <c r="F72" s="352" t="s">
        <v>130</v>
      </c>
      <c r="G72" s="588">
        <v>26</v>
      </c>
      <c r="H72" s="37">
        <f t="shared" si="3"/>
        <v>649.57264957264954</v>
      </c>
      <c r="I72" s="600"/>
      <c r="J72" s="602" t="s">
        <v>406</v>
      </c>
    </row>
    <row r="73" spans="1:10" ht="18.75" x14ac:dyDescent="0.3">
      <c r="A73" s="25">
        <v>20</v>
      </c>
      <c r="B73" s="73" t="s">
        <v>138</v>
      </c>
      <c r="C73" s="355" t="s">
        <v>109</v>
      </c>
      <c r="D73" s="50" t="s">
        <v>7</v>
      </c>
      <c r="E73" s="573" t="s">
        <v>48</v>
      </c>
      <c r="F73" s="352" t="s">
        <v>130</v>
      </c>
      <c r="G73" s="588">
        <v>27</v>
      </c>
      <c r="H73" s="37">
        <f t="shared" si="3"/>
        <v>666.66666666666663</v>
      </c>
      <c r="I73" s="600"/>
      <c r="J73" s="604" t="s">
        <v>67</v>
      </c>
    </row>
    <row r="74" spans="1:10" ht="18.75" x14ac:dyDescent="0.3">
      <c r="A74" s="25">
        <v>21</v>
      </c>
      <c r="B74" s="73" t="s">
        <v>341</v>
      </c>
      <c r="C74" s="466">
        <v>2005</v>
      </c>
      <c r="D74" s="466" t="s">
        <v>7</v>
      </c>
      <c r="E74" s="573" t="s">
        <v>44</v>
      </c>
      <c r="F74" s="352" t="s">
        <v>130</v>
      </c>
      <c r="G74" s="588">
        <v>26</v>
      </c>
      <c r="H74" s="37">
        <f t="shared" si="3"/>
        <v>649.57264957264954</v>
      </c>
      <c r="I74" s="600"/>
      <c r="J74" s="604" t="s">
        <v>67</v>
      </c>
    </row>
    <row r="75" spans="1:10" ht="18.75" x14ac:dyDescent="0.3">
      <c r="A75" s="25">
        <v>22</v>
      </c>
      <c r="B75" s="73" t="s">
        <v>16</v>
      </c>
      <c r="C75" s="355">
        <v>2010</v>
      </c>
      <c r="D75" s="355" t="s">
        <v>9</v>
      </c>
      <c r="E75" s="574" t="s">
        <v>41</v>
      </c>
      <c r="F75" s="48" t="s">
        <v>97</v>
      </c>
      <c r="G75" s="588">
        <v>26</v>
      </c>
      <c r="H75" s="1">
        <f t="shared" si="3"/>
        <v>649.57264957264954</v>
      </c>
      <c r="I75" s="600"/>
      <c r="J75" s="629" t="s">
        <v>139</v>
      </c>
    </row>
    <row r="76" spans="1:10" ht="18.75" x14ac:dyDescent="0.3">
      <c r="A76" s="25">
        <v>23</v>
      </c>
      <c r="B76" s="97" t="s">
        <v>8</v>
      </c>
      <c r="C76" s="88">
        <v>2010</v>
      </c>
      <c r="D76" s="88" t="s">
        <v>9</v>
      </c>
      <c r="E76" s="578" t="s">
        <v>41</v>
      </c>
      <c r="F76" s="48" t="s">
        <v>100</v>
      </c>
      <c r="G76" s="588">
        <v>25.5</v>
      </c>
      <c r="H76" s="37">
        <f t="shared" si="3"/>
        <v>641.02564102564099</v>
      </c>
      <c r="I76" s="601"/>
      <c r="J76" s="629" t="s">
        <v>101</v>
      </c>
    </row>
    <row r="77" spans="1:10" ht="18.75" x14ac:dyDescent="0.3">
      <c r="A77" s="25">
        <v>24</v>
      </c>
      <c r="B77" s="73" t="s">
        <v>17</v>
      </c>
      <c r="C77" s="355">
        <v>2008</v>
      </c>
      <c r="D77" s="50" t="s">
        <v>7</v>
      </c>
      <c r="E77" s="574" t="s">
        <v>41</v>
      </c>
      <c r="F77" s="48" t="s">
        <v>102</v>
      </c>
      <c r="G77" s="588">
        <v>21</v>
      </c>
      <c r="H77" s="1">
        <f t="shared" si="3"/>
        <v>564.10256410256409</v>
      </c>
      <c r="I77" s="600"/>
      <c r="J77" s="630" t="s">
        <v>99</v>
      </c>
    </row>
    <row r="78" spans="1:10" ht="18.75" x14ac:dyDescent="0.3">
      <c r="A78" s="25">
        <v>25</v>
      </c>
      <c r="B78" s="73" t="s">
        <v>15</v>
      </c>
      <c r="C78" s="355">
        <v>2009</v>
      </c>
      <c r="D78" s="355" t="s">
        <v>9</v>
      </c>
      <c r="E78" s="579" t="s">
        <v>41</v>
      </c>
      <c r="F78" s="48" t="s">
        <v>159</v>
      </c>
      <c r="G78" s="588">
        <v>19</v>
      </c>
      <c r="H78" s="1">
        <f t="shared" si="3"/>
        <v>529.91452991452991</v>
      </c>
      <c r="I78" s="600"/>
      <c r="J78" s="628" t="s">
        <v>190</v>
      </c>
    </row>
    <row r="79" spans="1:10" ht="18.75" x14ac:dyDescent="0.3">
      <c r="A79" s="25">
        <v>26</v>
      </c>
      <c r="B79" s="73" t="s">
        <v>10</v>
      </c>
      <c r="C79" s="355">
        <v>2010</v>
      </c>
      <c r="D79" s="355" t="s">
        <v>9</v>
      </c>
      <c r="E79" s="579" t="s">
        <v>41</v>
      </c>
      <c r="F79" s="528" t="s">
        <v>352</v>
      </c>
      <c r="G79" s="588">
        <v>17.5</v>
      </c>
      <c r="H79" s="1">
        <f t="shared" si="3"/>
        <v>504.27350427350427</v>
      </c>
      <c r="I79" s="600"/>
      <c r="J79" s="630" t="s">
        <v>296</v>
      </c>
    </row>
    <row r="81" spans="1:10" ht="18" customHeight="1" x14ac:dyDescent="0.25"/>
    <row r="82" spans="1:10" x14ac:dyDescent="0.25">
      <c r="A82" s="38" t="s">
        <v>103</v>
      </c>
      <c r="B82" s="39" t="s">
        <v>104</v>
      </c>
      <c r="C82" s="40"/>
      <c r="D82" s="41"/>
      <c r="E82" s="42"/>
      <c r="F82" s="43"/>
      <c r="G82" s="43"/>
      <c r="H82" s="44"/>
      <c r="I82" s="45"/>
      <c r="J82" s="562"/>
    </row>
    <row r="83" spans="1:10" ht="15" customHeight="1" x14ac:dyDescent="0.25">
      <c r="A83" s="38" t="s">
        <v>103</v>
      </c>
      <c r="B83" s="937" t="s">
        <v>105</v>
      </c>
      <c r="C83" s="937"/>
      <c r="D83" s="937"/>
      <c r="E83" s="937"/>
      <c r="F83" s="937"/>
      <c r="G83" s="937"/>
      <c r="H83" s="937"/>
      <c r="I83" s="937"/>
      <c r="J83" s="937"/>
    </row>
    <row r="84" spans="1:10" ht="15" customHeight="1" x14ac:dyDescent="0.25">
      <c r="A84" s="33"/>
      <c r="B84" s="937"/>
      <c r="C84" s="937"/>
      <c r="D84" s="937"/>
      <c r="E84" s="937"/>
      <c r="F84" s="937"/>
      <c r="G84" s="937"/>
      <c r="H84" s="937"/>
      <c r="I84" s="937"/>
      <c r="J84" s="937"/>
    </row>
    <row r="85" spans="1:10" x14ac:dyDescent="0.25">
      <c r="A85" s="11"/>
      <c r="B85" s="11"/>
      <c r="C85" s="11"/>
      <c r="D85" s="12"/>
      <c r="E85" s="12"/>
      <c r="F85" s="11"/>
      <c r="G85" s="11"/>
      <c r="H85" s="11"/>
      <c r="I85" s="383"/>
      <c r="J85" s="141"/>
    </row>
    <row r="86" spans="1:10" ht="15" x14ac:dyDescent="0.25">
      <c r="A86" s="11"/>
      <c r="B86" s="921" t="s">
        <v>522</v>
      </c>
      <c r="C86" s="921"/>
      <c r="D86" s="921"/>
      <c r="E86" s="921"/>
      <c r="F86" s="921"/>
      <c r="G86" s="921"/>
      <c r="H86" s="921"/>
      <c r="I86" s="921"/>
      <c r="J86" s="141"/>
    </row>
    <row r="87" spans="1:10" ht="15" x14ac:dyDescent="0.25">
      <c r="A87" s="11"/>
      <c r="B87" s="921"/>
      <c r="C87" s="921"/>
      <c r="D87" s="921"/>
      <c r="E87" s="921"/>
      <c r="F87" s="921"/>
      <c r="G87" s="921"/>
      <c r="H87" s="921"/>
      <c r="I87" s="921"/>
      <c r="J87" s="141"/>
    </row>
    <row r="88" spans="1:10" ht="15" x14ac:dyDescent="0.25">
      <c r="A88" s="11"/>
      <c r="B88" s="921"/>
      <c r="C88" s="921"/>
      <c r="D88" s="921"/>
      <c r="E88" s="921"/>
      <c r="F88" s="921"/>
      <c r="G88" s="921"/>
      <c r="H88" s="921"/>
      <c r="I88" s="921"/>
      <c r="J88" s="141"/>
    </row>
    <row r="89" spans="1:10" x14ac:dyDescent="0.25">
      <c r="A89" s="11"/>
      <c r="B89" s="11"/>
      <c r="C89" s="11"/>
      <c r="D89" s="12"/>
      <c r="E89" s="12"/>
      <c r="F89" s="11"/>
      <c r="G89" s="11"/>
      <c r="H89" s="11"/>
      <c r="I89" s="383"/>
      <c r="J89" s="141"/>
    </row>
    <row r="90" spans="1:10" x14ac:dyDescent="0.25">
      <c r="A90" s="11"/>
      <c r="B90" s="11"/>
      <c r="C90" s="11"/>
      <c r="D90" s="12"/>
      <c r="E90" s="12"/>
      <c r="F90" s="11"/>
      <c r="G90" s="11"/>
      <c r="H90" s="11"/>
      <c r="I90" s="383"/>
      <c r="J90" s="141"/>
    </row>
    <row r="91" spans="1:10" x14ac:dyDescent="0.25">
      <c r="A91" s="11"/>
      <c r="B91" s="11"/>
      <c r="C91" s="11"/>
      <c r="D91" s="12"/>
      <c r="E91" s="12"/>
      <c r="F91" s="11"/>
      <c r="G91" s="11"/>
      <c r="H91" s="11"/>
      <c r="I91" s="383"/>
      <c r="J91" s="141"/>
    </row>
    <row r="92" spans="1:10" x14ac:dyDescent="0.25">
      <c r="A92" s="11"/>
      <c r="B92" s="11"/>
      <c r="C92" s="11"/>
      <c r="D92" s="12"/>
      <c r="E92" s="12"/>
      <c r="F92" s="11"/>
      <c r="G92" s="11"/>
      <c r="H92" s="11"/>
      <c r="I92" s="383"/>
      <c r="J92" s="141"/>
    </row>
    <row r="93" spans="1:10" x14ac:dyDescent="0.25">
      <c r="A93" s="11"/>
      <c r="B93" s="11"/>
      <c r="C93" s="11"/>
      <c r="D93" s="12"/>
      <c r="E93" s="12"/>
      <c r="F93" s="11"/>
      <c r="G93" s="11"/>
      <c r="H93" s="11"/>
      <c r="I93" s="383"/>
      <c r="J93" s="141"/>
    </row>
    <row r="94" spans="1:10" x14ac:dyDescent="0.25">
      <c r="A94" s="922" t="s">
        <v>50</v>
      </c>
      <c r="B94" s="922"/>
      <c r="C94" s="922"/>
      <c r="D94" s="922"/>
      <c r="E94" s="922"/>
      <c r="F94" s="922"/>
      <c r="G94" s="922"/>
      <c r="H94" s="922"/>
      <c r="I94" s="922"/>
      <c r="J94" s="922"/>
    </row>
    <row r="95" spans="1:10" x14ac:dyDescent="0.25">
      <c r="A95" s="922" t="s">
        <v>392</v>
      </c>
      <c r="B95" s="922"/>
      <c r="C95" s="922"/>
      <c r="D95" s="922"/>
      <c r="E95" s="922"/>
      <c r="F95" s="922"/>
      <c r="G95" s="922"/>
      <c r="H95" s="922"/>
      <c r="I95" s="922"/>
      <c r="J95" s="922"/>
    </row>
    <row r="96" spans="1:10" x14ac:dyDescent="0.25">
      <c r="A96" s="922" t="s">
        <v>51</v>
      </c>
      <c r="B96" s="922"/>
      <c r="C96" s="922"/>
      <c r="D96" s="922"/>
      <c r="E96" s="922"/>
      <c r="F96" s="922"/>
      <c r="G96" s="922"/>
      <c r="H96" s="922"/>
      <c r="I96" s="922"/>
      <c r="J96" s="922"/>
    </row>
    <row r="97" spans="1:10" x14ac:dyDescent="0.25">
      <c r="A97" s="11"/>
      <c r="B97" s="11"/>
      <c r="C97" s="11"/>
      <c r="D97" s="944" t="s">
        <v>140</v>
      </c>
      <c r="E97" s="944"/>
      <c r="F97" s="944"/>
      <c r="G97" s="11"/>
      <c r="H97" s="11"/>
      <c r="I97" s="383"/>
      <c r="J97" s="141"/>
    </row>
    <row r="98" spans="1:10" ht="15" x14ac:dyDescent="0.25">
      <c r="A98" s="924" t="s">
        <v>140</v>
      </c>
      <c r="B98" s="925"/>
      <c r="C98" s="938" t="s">
        <v>0</v>
      </c>
      <c r="D98" s="927" t="s">
        <v>1</v>
      </c>
      <c r="E98" s="927" t="s">
        <v>49</v>
      </c>
      <c r="F98" s="928" t="s">
        <v>393</v>
      </c>
      <c r="G98" s="928"/>
      <c r="H98" s="928"/>
      <c r="I98" s="928"/>
      <c r="J98" s="928"/>
    </row>
    <row r="99" spans="1:10" ht="15" customHeight="1" x14ac:dyDescent="0.25">
      <c r="A99" s="940" t="s">
        <v>54</v>
      </c>
      <c r="B99" s="931" t="s">
        <v>55</v>
      </c>
      <c r="C99" s="938"/>
      <c r="D99" s="927"/>
      <c r="E99" s="939"/>
      <c r="F99" s="933" t="s">
        <v>2</v>
      </c>
      <c r="G99" s="942" t="s">
        <v>56</v>
      </c>
      <c r="H99" s="819" t="s">
        <v>3</v>
      </c>
      <c r="I99" s="943" t="s">
        <v>28</v>
      </c>
      <c r="J99" s="935" t="s">
        <v>57</v>
      </c>
    </row>
    <row r="100" spans="1:10" ht="15" x14ac:dyDescent="0.25">
      <c r="A100" s="941"/>
      <c r="B100" s="932"/>
      <c r="C100" s="938"/>
      <c r="D100" s="927"/>
      <c r="E100" s="939"/>
      <c r="F100" s="933"/>
      <c r="G100" s="942"/>
      <c r="H100" s="819" t="s">
        <v>58</v>
      </c>
      <c r="I100" s="943"/>
      <c r="J100" s="935"/>
    </row>
    <row r="101" spans="1:10" ht="18.75" x14ac:dyDescent="0.3">
      <c r="A101" s="46">
        <v>1</v>
      </c>
      <c r="B101" s="73" t="s">
        <v>111</v>
      </c>
      <c r="C101" s="824" t="s">
        <v>112</v>
      </c>
      <c r="D101" s="66" t="s">
        <v>9</v>
      </c>
      <c r="E101" s="351" t="s">
        <v>46</v>
      </c>
      <c r="F101" s="548" t="s">
        <v>90</v>
      </c>
      <c r="G101" s="546">
        <v>45</v>
      </c>
      <c r="H101" s="146">
        <f t="shared" ref="H101:H108" si="4">(G101)*1000/50</f>
        <v>900</v>
      </c>
      <c r="I101" s="71">
        <v>1</v>
      </c>
      <c r="J101" s="557" t="s">
        <v>397</v>
      </c>
    </row>
    <row r="102" spans="1:10" ht="18.75" x14ac:dyDescent="0.3">
      <c r="A102" s="46">
        <v>2</v>
      </c>
      <c r="B102" s="73" t="s">
        <v>14</v>
      </c>
      <c r="C102" s="824">
        <v>2009</v>
      </c>
      <c r="D102" s="824" t="s">
        <v>9</v>
      </c>
      <c r="E102" s="354" t="s">
        <v>41</v>
      </c>
      <c r="F102" s="529" t="s">
        <v>349</v>
      </c>
      <c r="G102" s="547">
        <v>39</v>
      </c>
      <c r="H102" s="493">
        <f t="shared" si="4"/>
        <v>780</v>
      </c>
      <c r="I102" s="9">
        <v>2</v>
      </c>
      <c r="J102" s="628" t="s">
        <v>351</v>
      </c>
    </row>
    <row r="103" spans="1:10" ht="19.5" x14ac:dyDescent="0.3">
      <c r="A103" s="46">
        <v>3</v>
      </c>
      <c r="B103" s="73" t="s">
        <v>149</v>
      </c>
      <c r="C103" s="824" t="s">
        <v>128</v>
      </c>
      <c r="D103" s="50" t="s">
        <v>9</v>
      </c>
      <c r="E103" s="351" t="s">
        <v>46</v>
      </c>
      <c r="F103" s="529" t="s">
        <v>349</v>
      </c>
      <c r="G103" s="549">
        <v>39</v>
      </c>
      <c r="H103" s="146">
        <f t="shared" si="4"/>
        <v>780</v>
      </c>
      <c r="I103" s="7" t="s">
        <v>401</v>
      </c>
      <c r="J103" s="559" t="s">
        <v>368</v>
      </c>
    </row>
    <row r="104" spans="1:10" ht="18.75" x14ac:dyDescent="0.3">
      <c r="A104" s="46">
        <v>4</v>
      </c>
      <c r="B104" s="73" t="s">
        <v>150</v>
      </c>
      <c r="C104" s="824" t="s">
        <v>112</v>
      </c>
      <c r="D104" s="824" t="s">
        <v>9</v>
      </c>
      <c r="E104" s="351" t="s">
        <v>44</v>
      </c>
      <c r="F104" s="529" t="s">
        <v>349</v>
      </c>
      <c r="G104" s="549">
        <v>39</v>
      </c>
      <c r="H104" s="146">
        <f t="shared" si="4"/>
        <v>780</v>
      </c>
      <c r="I104" s="8">
        <v>4</v>
      </c>
      <c r="J104" s="559" t="s">
        <v>405</v>
      </c>
    </row>
    <row r="105" spans="1:10" ht="18.75" x14ac:dyDescent="0.3">
      <c r="A105" s="46">
        <v>5</v>
      </c>
      <c r="B105" s="73" t="s">
        <v>16</v>
      </c>
      <c r="C105" s="824">
        <v>2010</v>
      </c>
      <c r="D105" s="824" t="s">
        <v>9</v>
      </c>
      <c r="E105" s="58" t="s">
        <v>41</v>
      </c>
      <c r="F105" s="352" t="s">
        <v>97</v>
      </c>
      <c r="G105" s="401">
        <v>38</v>
      </c>
      <c r="H105" s="146">
        <f t="shared" si="4"/>
        <v>760</v>
      </c>
      <c r="I105" s="6">
        <v>5</v>
      </c>
      <c r="J105" s="628" t="s">
        <v>141</v>
      </c>
    </row>
    <row r="106" spans="1:10" ht="18.75" x14ac:dyDescent="0.3">
      <c r="A106" s="46">
        <v>6</v>
      </c>
      <c r="B106" s="73" t="s">
        <v>142</v>
      </c>
      <c r="C106" s="824" t="s">
        <v>112</v>
      </c>
      <c r="D106" s="66" t="s">
        <v>9</v>
      </c>
      <c r="E106" s="351" t="s">
        <v>143</v>
      </c>
      <c r="F106" s="390" t="s">
        <v>97</v>
      </c>
      <c r="G106" s="516">
        <v>38</v>
      </c>
      <c r="H106" s="146">
        <f t="shared" si="4"/>
        <v>760</v>
      </c>
      <c r="I106" s="551">
        <v>6</v>
      </c>
      <c r="J106" s="559" t="s">
        <v>406</v>
      </c>
    </row>
    <row r="107" spans="1:10" ht="18.75" x14ac:dyDescent="0.3">
      <c r="A107" s="46">
        <v>7</v>
      </c>
      <c r="B107" s="73" t="s">
        <v>33</v>
      </c>
      <c r="C107" s="824" t="s">
        <v>112</v>
      </c>
      <c r="D107" s="66" t="s">
        <v>9</v>
      </c>
      <c r="E107" s="351" t="s">
        <v>45</v>
      </c>
      <c r="F107" s="390" t="s">
        <v>97</v>
      </c>
      <c r="G107" s="516">
        <v>38</v>
      </c>
      <c r="H107" s="146">
        <f t="shared" si="4"/>
        <v>760</v>
      </c>
      <c r="I107" s="7" t="s">
        <v>373</v>
      </c>
      <c r="J107" s="826" t="s">
        <v>409</v>
      </c>
    </row>
    <row r="108" spans="1:10" ht="17.25" customHeight="1" x14ac:dyDescent="0.3">
      <c r="A108" s="393">
        <v>8</v>
      </c>
      <c r="B108" s="97" t="s">
        <v>8</v>
      </c>
      <c r="C108" s="88">
        <v>2010</v>
      </c>
      <c r="D108" s="88" t="s">
        <v>9</v>
      </c>
      <c r="E108" s="98" t="s">
        <v>41</v>
      </c>
      <c r="F108" s="550" t="s">
        <v>100</v>
      </c>
      <c r="G108" s="511">
        <v>37.5</v>
      </c>
      <c r="H108" s="147">
        <f t="shared" si="4"/>
        <v>750</v>
      </c>
      <c r="I108" s="7">
        <v>8</v>
      </c>
      <c r="J108" s="631" t="s">
        <v>398</v>
      </c>
    </row>
    <row r="109" spans="1:10" ht="18.75" x14ac:dyDescent="0.3">
      <c r="A109" s="46">
        <v>9</v>
      </c>
      <c r="B109" s="73" t="s">
        <v>39</v>
      </c>
      <c r="C109" s="824">
        <v>2011</v>
      </c>
      <c r="D109" s="824" t="s">
        <v>9</v>
      </c>
      <c r="E109" s="3" t="s">
        <v>47</v>
      </c>
      <c r="F109" s="390" t="s">
        <v>147</v>
      </c>
      <c r="G109" s="401">
        <v>37</v>
      </c>
      <c r="H109" s="146">
        <f t="shared" ref="H109:H125" si="5">(G109)*1000/50</f>
        <v>740</v>
      </c>
      <c r="I109" s="7">
        <v>9</v>
      </c>
      <c r="J109" s="632" t="s">
        <v>303</v>
      </c>
    </row>
    <row r="110" spans="1:10" ht="18.75" x14ac:dyDescent="0.3">
      <c r="A110" s="46">
        <v>10</v>
      </c>
      <c r="B110" s="73" t="s">
        <v>145</v>
      </c>
      <c r="C110" s="824" t="s">
        <v>146</v>
      </c>
      <c r="D110" s="824" t="s">
        <v>9</v>
      </c>
      <c r="E110" s="351" t="s">
        <v>63</v>
      </c>
      <c r="F110" s="352" t="s">
        <v>147</v>
      </c>
      <c r="G110" s="401">
        <v>37</v>
      </c>
      <c r="H110" s="146">
        <f t="shared" si="5"/>
        <v>740</v>
      </c>
      <c r="I110" s="7">
        <v>10</v>
      </c>
      <c r="J110" s="557" t="s">
        <v>357</v>
      </c>
    </row>
    <row r="111" spans="1:10" ht="18.75" x14ac:dyDescent="0.3">
      <c r="A111" s="46">
        <v>11</v>
      </c>
      <c r="B111" s="97" t="s">
        <v>265</v>
      </c>
      <c r="C111" s="824">
        <v>2011</v>
      </c>
      <c r="D111" s="50" t="s">
        <v>9</v>
      </c>
      <c r="E111" s="824" t="s">
        <v>42</v>
      </c>
      <c r="F111" s="352" t="s">
        <v>342</v>
      </c>
      <c r="G111" s="401">
        <v>34.5</v>
      </c>
      <c r="H111" s="146">
        <f t="shared" ref="H111:H116" si="6">(G111)*1000/50</f>
        <v>690</v>
      </c>
      <c r="I111" s="7">
        <v>11</v>
      </c>
      <c r="J111" s="557" t="s">
        <v>297</v>
      </c>
    </row>
    <row r="112" spans="1:10" s="327" customFormat="1" ht="18.75" x14ac:dyDescent="0.3">
      <c r="A112" s="46">
        <v>12</v>
      </c>
      <c r="B112" s="73" t="s">
        <v>160</v>
      </c>
      <c r="C112" s="824">
        <v>2011</v>
      </c>
      <c r="D112" s="50" t="s">
        <v>9</v>
      </c>
      <c r="E112" s="58" t="s">
        <v>41</v>
      </c>
      <c r="F112" s="390" t="s">
        <v>239</v>
      </c>
      <c r="G112" s="516">
        <v>34</v>
      </c>
      <c r="H112" s="146">
        <f t="shared" si="6"/>
        <v>680</v>
      </c>
      <c r="I112" s="7" t="s">
        <v>309</v>
      </c>
      <c r="J112" s="557" t="s">
        <v>404</v>
      </c>
    </row>
    <row r="113" spans="1:13" s="327" customFormat="1" ht="19.5" thickBot="1" x14ac:dyDescent="0.35">
      <c r="A113" s="46">
        <v>13</v>
      </c>
      <c r="B113" s="107" t="s">
        <v>153</v>
      </c>
      <c r="C113" s="60">
        <v>2010</v>
      </c>
      <c r="D113" s="362" t="s">
        <v>9</v>
      </c>
      <c r="E113" s="363" t="s">
        <v>44</v>
      </c>
      <c r="F113" s="390" t="s">
        <v>239</v>
      </c>
      <c r="G113" s="403">
        <v>34</v>
      </c>
      <c r="H113" s="69">
        <f t="shared" si="6"/>
        <v>680</v>
      </c>
      <c r="I113" s="400" t="s">
        <v>309</v>
      </c>
      <c r="J113" s="557" t="s">
        <v>357</v>
      </c>
    </row>
    <row r="114" spans="1:13" ht="21.75" customHeight="1" thickTop="1" thickBot="1" x14ac:dyDescent="0.35">
      <c r="A114" s="46">
        <v>14</v>
      </c>
      <c r="B114" s="107" t="s">
        <v>264</v>
      </c>
      <c r="C114" s="88">
        <v>2011</v>
      </c>
      <c r="D114" s="120" t="s">
        <v>9</v>
      </c>
      <c r="E114" s="360" t="s">
        <v>63</v>
      </c>
      <c r="F114" s="361" t="s">
        <v>259</v>
      </c>
      <c r="G114" s="402">
        <v>33.5</v>
      </c>
      <c r="H114" s="147">
        <f t="shared" si="6"/>
        <v>670</v>
      </c>
      <c r="I114" s="551">
        <v>14</v>
      </c>
      <c r="J114" s="557" t="s">
        <v>297</v>
      </c>
    </row>
    <row r="115" spans="1:13" ht="19.5" thickTop="1" x14ac:dyDescent="0.3">
      <c r="A115" s="46">
        <v>15</v>
      </c>
      <c r="B115" s="97" t="s">
        <v>158</v>
      </c>
      <c r="C115" s="88" t="s">
        <v>112</v>
      </c>
      <c r="D115" s="359" t="s">
        <v>9</v>
      </c>
      <c r="E115" s="360" t="s">
        <v>125</v>
      </c>
      <c r="F115" s="361" t="s">
        <v>151</v>
      </c>
      <c r="G115" s="402">
        <v>33</v>
      </c>
      <c r="H115" s="147">
        <f t="shared" si="6"/>
        <v>660</v>
      </c>
      <c r="I115" s="494" t="s">
        <v>385</v>
      </c>
      <c r="J115" s="559" t="s">
        <v>363</v>
      </c>
    </row>
    <row r="116" spans="1:13" ht="18.75" x14ac:dyDescent="0.3">
      <c r="A116" s="46">
        <v>16</v>
      </c>
      <c r="B116" s="97" t="s">
        <v>399</v>
      </c>
      <c r="C116" s="88" t="s">
        <v>112</v>
      </c>
      <c r="D116" s="359" t="s">
        <v>9</v>
      </c>
      <c r="E116" s="552" t="s">
        <v>143</v>
      </c>
      <c r="F116" s="361" t="s">
        <v>151</v>
      </c>
      <c r="G116" s="402">
        <v>33</v>
      </c>
      <c r="H116" s="147">
        <f t="shared" si="6"/>
        <v>660</v>
      </c>
      <c r="I116" s="494" t="s">
        <v>385</v>
      </c>
      <c r="J116" s="826" t="s">
        <v>375</v>
      </c>
    </row>
    <row r="117" spans="1:13" ht="18.75" x14ac:dyDescent="0.3">
      <c r="A117" s="46">
        <v>17</v>
      </c>
      <c r="B117" s="97" t="s">
        <v>155</v>
      </c>
      <c r="C117" s="88" t="s">
        <v>112</v>
      </c>
      <c r="D117" s="359" t="s">
        <v>9</v>
      </c>
      <c r="E117" s="360" t="s">
        <v>72</v>
      </c>
      <c r="F117" s="361" t="s">
        <v>154</v>
      </c>
      <c r="G117" s="402">
        <v>32.5</v>
      </c>
      <c r="H117" s="147">
        <f t="shared" si="5"/>
        <v>650</v>
      </c>
      <c r="I117" s="554">
        <v>17</v>
      </c>
      <c r="J117" s="826" t="s">
        <v>410</v>
      </c>
    </row>
    <row r="118" spans="1:13" x14ac:dyDescent="0.25">
      <c r="A118" s="46">
        <v>18</v>
      </c>
      <c r="B118" s="484" t="s">
        <v>344</v>
      </c>
      <c r="C118" s="64">
        <v>2009</v>
      </c>
      <c r="D118" s="66" t="s">
        <v>9</v>
      </c>
      <c r="E118" s="351" t="s">
        <v>63</v>
      </c>
      <c r="F118" s="352" t="s">
        <v>156</v>
      </c>
      <c r="G118" s="401">
        <v>32</v>
      </c>
      <c r="H118" s="146">
        <f t="shared" si="5"/>
        <v>640</v>
      </c>
      <c r="I118" s="555" t="s">
        <v>407</v>
      </c>
      <c r="J118" s="633" t="s">
        <v>320</v>
      </c>
    </row>
    <row r="119" spans="1:13" ht="19.5" thickBot="1" x14ac:dyDescent="0.35">
      <c r="A119" s="46">
        <v>19</v>
      </c>
      <c r="B119" s="73" t="s">
        <v>157</v>
      </c>
      <c r="C119" s="824" t="s">
        <v>112</v>
      </c>
      <c r="D119" s="66" t="s">
        <v>9</v>
      </c>
      <c r="E119" s="351" t="s">
        <v>48</v>
      </c>
      <c r="F119" s="352" t="s">
        <v>156</v>
      </c>
      <c r="G119" s="401">
        <v>32</v>
      </c>
      <c r="H119" s="146">
        <f t="shared" si="5"/>
        <v>640</v>
      </c>
      <c r="I119" s="555" t="s">
        <v>407</v>
      </c>
      <c r="J119" s="826" t="s">
        <v>411</v>
      </c>
    </row>
    <row r="120" spans="1:13" x14ac:dyDescent="0.25">
      <c r="A120" s="46">
        <v>20</v>
      </c>
      <c r="B120" s="537" t="s">
        <v>400</v>
      </c>
      <c r="C120" s="824">
        <v>2011</v>
      </c>
      <c r="D120" s="50" t="s">
        <v>9</v>
      </c>
      <c r="E120" s="3" t="s">
        <v>47</v>
      </c>
      <c r="F120" s="352" t="s">
        <v>403</v>
      </c>
      <c r="G120" s="389">
        <v>31</v>
      </c>
      <c r="H120" s="146">
        <f t="shared" si="5"/>
        <v>620</v>
      </c>
      <c r="I120" s="554">
        <v>20</v>
      </c>
      <c r="J120" s="563" t="s">
        <v>402</v>
      </c>
    </row>
    <row r="121" spans="1:13" ht="18.75" x14ac:dyDescent="0.3">
      <c r="A121" s="46">
        <v>21</v>
      </c>
      <c r="B121" s="73" t="s">
        <v>15</v>
      </c>
      <c r="C121" s="824">
        <v>2009</v>
      </c>
      <c r="D121" s="824" t="s">
        <v>9</v>
      </c>
      <c r="E121" s="58" t="s">
        <v>41</v>
      </c>
      <c r="F121" s="48" t="s">
        <v>159</v>
      </c>
      <c r="G121" s="389">
        <v>31</v>
      </c>
      <c r="H121" s="146">
        <f t="shared" si="5"/>
        <v>620</v>
      </c>
      <c r="I121" s="21"/>
      <c r="J121" s="628" t="s">
        <v>351</v>
      </c>
    </row>
    <row r="122" spans="1:13" ht="18.75" x14ac:dyDescent="0.3">
      <c r="A122" s="46">
        <v>22</v>
      </c>
      <c r="B122" s="73" t="s">
        <v>10</v>
      </c>
      <c r="C122" s="192">
        <v>2010</v>
      </c>
      <c r="D122" s="192" t="s">
        <v>9</v>
      </c>
      <c r="E122" s="58" t="s">
        <v>41</v>
      </c>
      <c r="F122" s="396" t="s">
        <v>413</v>
      </c>
      <c r="G122" s="389">
        <v>29.5</v>
      </c>
      <c r="H122" s="146">
        <f t="shared" si="5"/>
        <v>590</v>
      </c>
      <c r="I122" s="21"/>
      <c r="J122" s="628" t="s">
        <v>408</v>
      </c>
    </row>
    <row r="123" spans="1:13" ht="18.75" x14ac:dyDescent="0.3">
      <c r="A123" s="46">
        <v>23</v>
      </c>
      <c r="B123" s="73" t="s">
        <v>19</v>
      </c>
      <c r="C123" s="824">
        <v>2011</v>
      </c>
      <c r="D123" s="50" t="s">
        <v>9</v>
      </c>
      <c r="E123" s="58" t="s">
        <v>41</v>
      </c>
      <c r="F123" s="741" t="s">
        <v>513</v>
      </c>
      <c r="G123" s="742">
        <v>27</v>
      </c>
      <c r="H123" s="828">
        <f t="shared" si="5"/>
        <v>540</v>
      </c>
      <c r="I123" s="21"/>
      <c r="J123" s="628" t="s">
        <v>514</v>
      </c>
    </row>
    <row r="124" spans="1:13" ht="18.75" x14ac:dyDescent="0.3">
      <c r="A124" s="46">
        <v>24</v>
      </c>
      <c r="B124" s="73" t="s">
        <v>18</v>
      </c>
      <c r="C124" s="824">
        <v>2012</v>
      </c>
      <c r="D124" s="824" t="s">
        <v>12</v>
      </c>
      <c r="E124" s="58" t="s">
        <v>41</v>
      </c>
      <c r="F124" s="48" t="s">
        <v>412</v>
      </c>
      <c r="G124" s="389">
        <v>23</v>
      </c>
      <c r="H124" s="146">
        <f t="shared" si="5"/>
        <v>460</v>
      </c>
      <c r="I124" s="21"/>
      <c r="J124" s="628" t="s">
        <v>351</v>
      </c>
    </row>
    <row r="125" spans="1:13" ht="18.75" x14ac:dyDescent="0.3">
      <c r="A125" s="46">
        <v>25</v>
      </c>
      <c r="B125" s="73" t="s">
        <v>11</v>
      </c>
      <c r="C125" s="824">
        <v>2012</v>
      </c>
      <c r="D125" s="47" t="s">
        <v>12</v>
      </c>
      <c r="E125" s="58" t="s">
        <v>41</v>
      </c>
      <c r="F125" s="51" t="s">
        <v>162</v>
      </c>
      <c r="G125" s="401">
        <v>12</v>
      </c>
      <c r="H125" s="146">
        <f t="shared" si="5"/>
        <v>240</v>
      </c>
      <c r="I125" s="26"/>
      <c r="J125" s="827" t="s">
        <v>404</v>
      </c>
      <c r="M125" s="554"/>
    </row>
    <row r="126" spans="1:13" ht="15" customHeight="1" x14ac:dyDescent="0.25"/>
    <row r="127" spans="1:13" ht="15" customHeight="1" x14ac:dyDescent="0.25">
      <c r="A127" s="38" t="s">
        <v>103</v>
      </c>
      <c r="B127" s="33" t="s">
        <v>104</v>
      </c>
      <c r="C127" s="34"/>
      <c r="D127" s="52"/>
      <c r="E127" s="35"/>
      <c r="F127" s="53"/>
      <c r="G127" s="53"/>
      <c r="H127" s="36"/>
      <c r="I127" s="54"/>
      <c r="J127" s="561"/>
    </row>
    <row r="128" spans="1:13" ht="15" x14ac:dyDescent="0.25">
      <c r="A128" s="38" t="s">
        <v>103</v>
      </c>
      <c r="B128" s="937" t="s">
        <v>105</v>
      </c>
      <c r="C128" s="937"/>
      <c r="D128" s="937"/>
      <c r="E128" s="937"/>
      <c r="F128" s="937"/>
      <c r="G128" s="937"/>
      <c r="H128" s="937"/>
      <c r="I128" s="937"/>
      <c r="J128" s="937"/>
    </row>
    <row r="129" spans="1:13" ht="15" x14ac:dyDescent="0.25">
      <c r="A129" s="33"/>
      <c r="B129" s="937"/>
      <c r="C129" s="937"/>
      <c r="D129" s="937"/>
      <c r="E129" s="937"/>
      <c r="F129" s="937"/>
      <c r="G129" s="937"/>
      <c r="H129" s="937"/>
      <c r="I129" s="937"/>
      <c r="J129" s="937"/>
    </row>
    <row r="130" spans="1:13" x14ac:dyDescent="0.25">
      <c r="A130" s="33"/>
      <c r="B130" s="11"/>
      <c r="C130" s="11"/>
      <c r="D130" s="12"/>
      <c r="E130" s="12"/>
      <c r="F130" s="11"/>
      <c r="G130" s="11"/>
      <c r="H130" s="11"/>
      <c r="I130" s="383"/>
      <c r="J130" s="141"/>
    </row>
    <row r="131" spans="1:13" ht="15" x14ac:dyDescent="0.25">
      <c r="A131" s="33"/>
      <c r="B131" s="921" t="s">
        <v>522</v>
      </c>
      <c r="C131" s="921"/>
      <c r="D131" s="921"/>
      <c r="E131" s="921"/>
      <c r="F131" s="921"/>
      <c r="G131" s="921"/>
      <c r="H131" s="921"/>
      <c r="I131" s="921"/>
      <c r="J131" s="141"/>
      <c r="M131" s="554"/>
    </row>
    <row r="132" spans="1:13" ht="15" x14ac:dyDescent="0.25">
      <c r="A132" s="33"/>
      <c r="B132" s="921"/>
      <c r="C132" s="921"/>
      <c r="D132" s="921"/>
      <c r="E132" s="921"/>
      <c r="F132" s="921"/>
      <c r="G132" s="921"/>
      <c r="H132" s="921"/>
      <c r="I132" s="921"/>
      <c r="J132" s="141"/>
    </row>
    <row r="133" spans="1:13" ht="15" x14ac:dyDescent="0.25">
      <c r="A133" s="33"/>
      <c r="B133" s="921"/>
      <c r="C133" s="921"/>
      <c r="D133" s="921"/>
      <c r="E133" s="921"/>
      <c r="F133" s="921"/>
      <c r="G133" s="921"/>
      <c r="H133" s="921"/>
      <c r="I133" s="921"/>
      <c r="J133" s="141"/>
    </row>
    <row r="134" spans="1:13" x14ac:dyDescent="0.25">
      <c r="A134" s="33"/>
      <c r="B134" s="11"/>
      <c r="C134" s="11"/>
      <c r="D134" s="12"/>
      <c r="E134" s="12"/>
      <c r="F134" s="11"/>
      <c r="G134" s="11"/>
      <c r="H134" s="11"/>
      <c r="I134" s="383"/>
      <c r="J134" s="141"/>
    </row>
    <row r="135" spans="1:13" x14ac:dyDescent="0.25">
      <c r="A135" s="33"/>
      <c r="B135" s="11"/>
      <c r="C135" s="11"/>
      <c r="D135" s="12"/>
      <c r="E135" s="12"/>
      <c r="F135" s="11"/>
      <c r="G135" s="11"/>
      <c r="H135" s="11"/>
      <c r="I135" s="383"/>
      <c r="J135" s="141"/>
    </row>
    <row r="136" spans="1:13" x14ac:dyDescent="0.25">
      <c r="A136" s="33"/>
      <c r="B136" s="11"/>
      <c r="C136" s="11"/>
      <c r="D136" s="12"/>
      <c r="E136" s="12"/>
      <c r="F136" s="11"/>
      <c r="G136" s="11"/>
      <c r="H136" s="11"/>
      <c r="I136" s="383"/>
      <c r="J136" s="141"/>
    </row>
    <row r="137" spans="1:13" x14ac:dyDescent="0.25">
      <c r="A137" s="33"/>
      <c r="B137" s="11"/>
      <c r="C137" s="11"/>
      <c r="D137" s="12"/>
      <c r="E137" s="12"/>
      <c r="F137" s="11"/>
      <c r="G137" s="11"/>
      <c r="H137" s="11"/>
      <c r="I137" s="383"/>
      <c r="J137" s="141"/>
    </row>
    <row r="138" spans="1:13" x14ac:dyDescent="0.25">
      <c r="A138" s="33"/>
      <c r="B138" s="11"/>
      <c r="C138" s="11"/>
      <c r="D138" s="12"/>
      <c r="E138" s="12"/>
      <c r="F138" s="11"/>
      <c r="G138" s="11"/>
      <c r="H138" s="11"/>
      <c r="I138" s="383"/>
      <c r="J138" s="141"/>
    </row>
    <row r="139" spans="1:13" x14ac:dyDescent="0.25">
      <c r="A139" s="33"/>
      <c r="B139" s="11"/>
      <c r="C139" s="11"/>
      <c r="D139" s="12"/>
      <c r="E139" s="12"/>
      <c r="F139" s="11"/>
      <c r="G139" s="11"/>
      <c r="H139" s="11"/>
      <c r="I139" s="383"/>
      <c r="J139" s="141"/>
    </row>
    <row r="140" spans="1:13" x14ac:dyDescent="0.25">
      <c r="A140" s="33"/>
      <c r="B140" s="11"/>
      <c r="C140" s="11"/>
      <c r="D140" s="12"/>
      <c r="E140" s="12"/>
      <c r="F140" s="11"/>
      <c r="G140" s="11"/>
      <c r="H140" s="11"/>
      <c r="I140" s="383"/>
      <c r="J140" s="141"/>
    </row>
    <row r="141" spans="1:13" x14ac:dyDescent="0.25">
      <c r="A141" s="922" t="s">
        <v>50</v>
      </c>
      <c r="B141" s="922"/>
      <c r="C141" s="922"/>
      <c r="D141" s="922"/>
      <c r="E141" s="922"/>
      <c r="F141" s="922"/>
      <c r="G141" s="922"/>
      <c r="H141" s="922"/>
      <c r="I141" s="922"/>
      <c r="J141" s="922"/>
    </row>
    <row r="142" spans="1:13" x14ac:dyDescent="0.25">
      <c r="A142" s="922" t="s">
        <v>392</v>
      </c>
      <c r="B142" s="922"/>
      <c r="C142" s="922"/>
      <c r="D142" s="922"/>
      <c r="E142" s="922"/>
      <c r="F142" s="922"/>
      <c r="G142" s="922"/>
      <c r="H142" s="922"/>
      <c r="I142" s="922"/>
      <c r="J142" s="922"/>
    </row>
    <row r="143" spans="1:13" x14ac:dyDescent="0.25">
      <c r="A143" s="922" t="s">
        <v>51</v>
      </c>
      <c r="B143" s="922"/>
      <c r="C143" s="922"/>
      <c r="D143" s="922"/>
      <c r="E143" s="922"/>
      <c r="F143" s="922"/>
      <c r="G143" s="922"/>
      <c r="H143" s="922"/>
      <c r="I143" s="922"/>
      <c r="J143" s="922"/>
    </row>
    <row r="144" spans="1:13" x14ac:dyDescent="0.25">
      <c r="A144" s="33"/>
      <c r="B144" s="11"/>
      <c r="C144" s="11"/>
      <c r="D144" s="55"/>
      <c r="E144" s="56" t="s">
        <v>163</v>
      </c>
      <c r="F144" s="11"/>
      <c r="G144" s="11"/>
      <c r="H144" s="11"/>
      <c r="I144" s="383"/>
      <c r="J144" s="141"/>
    </row>
    <row r="145" spans="1:10" ht="15" x14ac:dyDescent="0.25">
      <c r="A145" s="924" t="s">
        <v>163</v>
      </c>
      <c r="B145" s="925"/>
      <c r="C145" s="926" t="s">
        <v>0</v>
      </c>
      <c r="D145" s="927" t="s">
        <v>1</v>
      </c>
      <c r="E145" s="927" t="s">
        <v>49</v>
      </c>
      <c r="F145" s="928" t="s">
        <v>393</v>
      </c>
      <c r="G145" s="928"/>
      <c r="H145" s="928"/>
      <c r="I145" s="928"/>
      <c r="J145" s="928"/>
    </row>
    <row r="146" spans="1:10" ht="15" customHeight="1" x14ac:dyDescent="0.25">
      <c r="A146" s="929" t="s">
        <v>54</v>
      </c>
      <c r="B146" s="931" t="s">
        <v>55</v>
      </c>
      <c r="C146" s="926"/>
      <c r="D146" s="927"/>
      <c r="E146" s="927"/>
      <c r="F146" s="933" t="s">
        <v>2</v>
      </c>
      <c r="G146" s="933" t="s">
        <v>56</v>
      </c>
      <c r="H146" s="452" t="s">
        <v>3</v>
      </c>
      <c r="I146" s="934" t="s">
        <v>28</v>
      </c>
      <c r="J146" s="935" t="s">
        <v>57</v>
      </c>
    </row>
    <row r="147" spans="1:10" ht="15" x14ac:dyDescent="0.25">
      <c r="A147" s="930"/>
      <c r="B147" s="932"/>
      <c r="C147" s="926"/>
      <c r="D147" s="927"/>
      <c r="E147" s="927"/>
      <c r="F147" s="933"/>
      <c r="G147" s="933"/>
      <c r="H147" s="452" t="s">
        <v>58</v>
      </c>
      <c r="I147" s="934"/>
      <c r="J147" s="935"/>
    </row>
    <row r="148" spans="1:10" x14ac:dyDescent="0.25">
      <c r="A148" s="46">
        <v>1</v>
      </c>
      <c r="B148" s="57" t="s">
        <v>11</v>
      </c>
      <c r="C148" s="453">
        <v>2012</v>
      </c>
      <c r="D148" s="74" t="s">
        <v>12</v>
      </c>
      <c r="E148" s="70" t="s">
        <v>41</v>
      </c>
      <c r="F148" s="354" t="s">
        <v>164</v>
      </c>
      <c r="G148" s="389">
        <v>50</v>
      </c>
      <c r="H148" s="146">
        <f>(G148)*1000/56</f>
        <v>892.85714285714289</v>
      </c>
      <c r="I148" s="539" t="s">
        <v>394</v>
      </c>
      <c r="J148" s="632" t="s">
        <v>165</v>
      </c>
    </row>
    <row r="149" spans="1:10" x14ac:dyDescent="0.25">
      <c r="A149" s="25">
        <v>2</v>
      </c>
      <c r="B149" s="382" t="s">
        <v>166</v>
      </c>
      <c r="C149" s="453" t="s">
        <v>167</v>
      </c>
      <c r="D149" s="47" t="s">
        <v>21</v>
      </c>
      <c r="E149" s="528" t="s">
        <v>47</v>
      </c>
      <c r="F149" s="390" t="s">
        <v>164</v>
      </c>
      <c r="G149" s="530">
        <v>50</v>
      </c>
      <c r="H149" s="146">
        <f>(G149)*1000/56</f>
        <v>892.85714285714289</v>
      </c>
      <c r="I149" s="539" t="s">
        <v>396</v>
      </c>
      <c r="J149" s="560" t="s">
        <v>356</v>
      </c>
    </row>
    <row r="150" spans="1:10" ht="16.5" customHeight="1" x14ac:dyDescent="0.25">
      <c r="A150" s="46">
        <v>3</v>
      </c>
      <c r="B150" s="22" t="s">
        <v>168</v>
      </c>
      <c r="C150" s="453" t="s">
        <v>169</v>
      </c>
      <c r="D150" s="65" t="s">
        <v>12</v>
      </c>
      <c r="E150" s="528" t="s">
        <v>44</v>
      </c>
      <c r="F150" s="390" t="s">
        <v>164</v>
      </c>
      <c r="G150" s="530">
        <v>50</v>
      </c>
      <c r="H150" s="146">
        <f>(G150)*1000/56</f>
        <v>892.85714285714289</v>
      </c>
      <c r="I150" s="539" t="s">
        <v>396</v>
      </c>
      <c r="J150" s="558" t="s">
        <v>357</v>
      </c>
    </row>
    <row r="151" spans="1:10" ht="16.5" customHeight="1" x14ac:dyDescent="0.25">
      <c r="A151" s="25">
        <v>4</v>
      </c>
      <c r="B151" s="357" t="s">
        <v>207</v>
      </c>
      <c r="C151" s="453">
        <v>2012</v>
      </c>
      <c r="D151" s="74" t="s">
        <v>12</v>
      </c>
      <c r="E151" s="528" t="s">
        <v>125</v>
      </c>
      <c r="F151" s="390" t="s">
        <v>361</v>
      </c>
      <c r="G151" s="530">
        <v>48.5</v>
      </c>
      <c r="H151" s="146">
        <f t="shared" ref="H151:H162" si="7">(G151)*1000/56</f>
        <v>866.07142857142856</v>
      </c>
      <c r="I151" s="8" t="s">
        <v>367</v>
      </c>
      <c r="J151" s="558" t="s">
        <v>363</v>
      </c>
    </row>
    <row r="152" spans="1:10" ht="16.5" customHeight="1" x14ac:dyDescent="0.25">
      <c r="A152" s="46">
        <v>5</v>
      </c>
      <c r="B152" t="s">
        <v>358</v>
      </c>
      <c r="C152" s="528" t="s">
        <v>169</v>
      </c>
      <c r="D152" s="65" t="s">
        <v>12</v>
      </c>
      <c r="E152" s="528" t="s">
        <v>72</v>
      </c>
      <c r="F152" s="390" t="s">
        <v>359</v>
      </c>
      <c r="G152" s="530">
        <v>48</v>
      </c>
      <c r="H152" s="146">
        <f t="shared" si="7"/>
        <v>857.14285714285711</v>
      </c>
      <c r="I152" s="397" t="s">
        <v>366</v>
      </c>
      <c r="J152" s="558" t="s">
        <v>360</v>
      </c>
    </row>
    <row r="153" spans="1:10" ht="16.5" customHeight="1" x14ac:dyDescent="0.25">
      <c r="A153" s="25">
        <v>6</v>
      </c>
      <c r="B153" s="22" t="s">
        <v>171</v>
      </c>
      <c r="C153" s="453" t="s">
        <v>172</v>
      </c>
      <c r="D153" s="47" t="s">
        <v>12</v>
      </c>
      <c r="E153" s="528" t="s">
        <v>44</v>
      </c>
      <c r="F153" s="390" t="s">
        <v>371</v>
      </c>
      <c r="G153" s="395">
        <v>46.5</v>
      </c>
      <c r="H153" s="146">
        <f t="shared" si="7"/>
        <v>830.35714285714289</v>
      </c>
      <c r="I153" s="392" t="s">
        <v>365</v>
      </c>
      <c r="J153" s="558" t="s">
        <v>370</v>
      </c>
    </row>
    <row r="154" spans="1:10" x14ac:dyDescent="0.25">
      <c r="A154" s="46">
        <v>7</v>
      </c>
      <c r="B154" s="357" t="s">
        <v>273</v>
      </c>
      <c r="C154" s="453">
        <v>2013</v>
      </c>
      <c r="D154" s="65" t="s">
        <v>12</v>
      </c>
      <c r="E154" s="528" t="s">
        <v>46</v>
      </c>
      <c r="F154" s="390" t="s">
        <v>362</v>
      </c>
      <c r="G154" s="530">
        <v>45</v>
      </c>
      <c r="H154" s="146">
        <f t="shared" si="7"/>
        <v>803.57142857142856</v>
      </c>
      <c r="I154" s="7" t="s">
        <v>373</v>
      </c>
      <c r="J154" s="558" t="s">
        <v>368</v>
      </c>
    </row>
    <row r="155" spans="1:10" x14ac:dyDescent="0.25">
      <c r="A155" s="25">
        <v>8</v>
      </c>
      <c r="B155" s="388" t="s">
        <v>305</v>
      </c>
      <c r="C155" s="453" t="s">
        <v>167</v>
      </c>
      <c r="D155" s="47" t="s">
        <v>21</v>
      </c>
      <c r="E155" s="528" t="s">
        <v>84</v>
      </c>
      <c r="F155" s="386" t="s">
        <v>306</v>
      </c>
      <c r="G155" s="395">
        <v>44</v>
      </c>
      <c r="H155" s="146">
        <f t="shared" si="7"/>
        <v>785.71428571428567</v>
      </c>
      <c r="I155" s="7" t="s">
        <v>374</v>
      </c>
      <c r="J155" s="558" t="s">
        <v>369</v>
      </c>
    </row>
    <row r="156" spans="1:10" x14ac:dyDescent="0.25">
      <c r="A156" s="46">
        <v>9</v>
      </c>
      <c r="B156" s="57" t="s">
        <v>18</v>
      </c>
      <c r="C156" s="453">
        <v>2012</v>
      </c>
      <c r="D156" s="74" t="s">
        <v>12</v>
      </c>
      <c r="E156" s="70" t="s">
        <v>41</v>
      </c>
      <c r="F156" s="386" t="s">
        <v>306</v>
      </c>
      <c r="G156" s="530">
        <v>44</v>
      </c>
      <c r="H156" s="146">
        <f t="shared" si="7"/>
        <v>785.71428571428567</v>
      </c>
      <c r="I156" s="392" t="s">
        <v>395</v>
      </c>
      <c r="J156" s="628" t="s">
        <v>390</v>
      </c>
    </row>
    <row r="157" spans="1:10" x14ac:dyDescent="0.25">
      <c r="A157" s="25">
        <v>10</v>
      </c>
      <c r="B157" s="357" t="s">
        <v>203</v>
      </c>
      <c r="C157" s="453">
        <v>2013</v>
      </c>
      <c r="D157" s="65" t="s">
        <v>12</v>
      </c>
      <c r="E157" s="528" t="s">
        <v>44</v>
      </c>
      <c r="F157" s="47" t="s">
        <v>372</v>
      </c>
      <c r="G157" s="395">
        <v>43.5</v>
      </c>
      <c r="H157" s="146">
        <f t="shared" si="7"/>
        <v>776.78571428571433</v>
      </c>
      <c r="I157" s="533">
        <v>10</v>
      </c>
      <c r="J157" s="558" t="s">
        <v>383</v>
      </c>
    </row>
    <row r="158" spans="1:10" x14ac:dyDescent="0.25">
      <c r="A158" s="46">
        <v>11</v>
      </c>
      <c r="B158" s="357" t="s">
        <v>307</v>
      </c>
      <c r="C158" s="453">
        <v>2012</v>
      </c>
      <c r="D158" s="74" t="s">
        <v>12</v>
      </c>
      <c r="E158" s="528" t="s">
        <v>42</v>
      </c>
      <c r="F158" s="47" t="s">
        <v>174</v>
      </c>
      <c r="G158" s="530">
        <v>43</v>
      </c>
      <c r="H158" s="146">
        <f t="shared" si="7"/>
        <v>767.85714285714289</v>
      </c>
      <c r="I158" s="392" t="s">
        <v>389</v>
      </c>
      <c r="J158" s="558" t="s">
        <v>376</v>
      </c>
    </row>
    <row r="159" spans="1:10" ht="16.5" thickBot="1" x14ac:dyDescent="0.3">
      <c r="A159" s="59">
        <v>12</v>
      </c>
      <c r="B159" s="543" t="s">
        <v>308</v>
      </c>
      <c r="C159" s="60">
        <v>2013</v>
      </c>
      <c r="D159" s="365" t="s">
        <v>12</v>
      </c>
      <c r="E159" s="60" t="s">
        <v>63</v>
      </c>
      <c r="F159" s="364" t="s">
        <v>377</v>
      </c>
      <c r="G159" s="399">
        <v>40.5</v>
      </c>
      <c r="H159" s="69">
        <f t="shared" si="7"/>
        <v>723.21428571428567</v>
      </c>
      <c r="I159" s="544">
        <v>12</v>
      </c>
      <c r="J159" s="564" t="s">
        <v>369</v>
      </c>
    </row>
    <row r="160" spans="1:10" ht="16.5" thickTop="1" x14ac:dyDescent="0.25">
      <c r="A160" s="393">
        <v>13</v>
      </c>
      <c r="B160" s="62" t="s">
        <v>186</v>
      </c>
      <c r="C160" s="88" t="s">
        <v>167</v>
      </c>
      <c r="D160" s="72" t="s">
        <v>21</v>
      </c>
      <c r="E160" s="88" t="s">
        <v>182</v>
      </c>
      <c r="F160" s="361" t="s">
        <v>378</v>
      </c>
      <c r="G160" s="398">
        <v>39</v>
      </c>
      <c r="H160" s="147">
        <f t="shared" si="7"/>
        <v>696.42857142857144</v>
      </c>
      <c r="I160" s="542">
        <v>13</v>
      </c>
      <c r="J160" s="558" t="s">
        <v>379</v>
      </c>
    </row>
    <row r="161" spans="1:10" x14ac:dyDescent="0.25">
      <c r="A161" s="25">
        <v>14</v>
      </c>
      <c r="B161" s="22" t="s">
        <v>183</v>
      </c>
      <c r="C161" s="453" t="s">
        <v>169</v>
      </c>
      <c r="D161" s="65" t="s">
        <v>12</v>
      </c>
      <c r="E161" s="528" t="s">
        <v>184</v>
      </c>
      <c r="F161" s="386" t="s">
        <v>381</v>
      </c>
      <c r="G161" s="395">
        <v>38.5</v>
      </c>
      <c r="H161" s="146">
        <f t="shared" si="7"/>
        <v>687.5</v>
      </c>
      <c r="I161" s="532">
        <v>14</v>
      </c>
      <c r="J161" s="558" t="s">
        <v>384</v>
      </c>
    </row>
    <row r="162" spans="1:10" x14ac:dyDescent="0.25">
      <c r="A162" s="46">
        <v>15</v>
      </c>
      <c r="B162" s="505" t="s">
        <v>20</v>
      </c>
      <c r="C162" s="88">
        <v>2013</v>
      </c>
      <c r="D162" s="504" t="s">
        <v>12</v>
      </c>
      <c r="E162" s="358" t="s">
        <v>41</v>
      </c>
      <c r="F162" s="386" t="s">
        <v>380</v>
      </c>
      <c r="G162" s="398">
        <v>38</v>
      </c>
      <c r="H162" s="147">
        <f t="shared" si="7"/>
        <v>678.57142857142856</v>
      </c>
      <c r="I162" s="531" t="s">
        <v>391</v>
      </c>
      <c r="J162" s="634" t="s">
        <v>390</v>
      </c>
    </row>
    <row r="163" spans="1:10" x14ac:dyDescent="0.25">
      <c r="A163" s="25">
        <v>16</v>
      </c>
      <c r="B163" s="62" t="s">
        <v>175</v>
      </c>
      <c r="C163" s="88" t="s">
        <v>172</v>
      </c>
      <c r="D163" s="72" t="s">
        <v>12</v>
      </c>
      <c r="E163" s="88" t="s">
        <v>44</v>
      </c>
      <c r="F163" s="386" t="s">
        <v>380</v>
      </c>
      <c r="G163" s="398">
        <v>38</v>
      </c>
      <c r="H163" s="147">
        <f t="shared" ref="H163:H171" si="8">(G163)*1000/56</f>
        <v>678.57142857142856</v>
      </c>
      <c r="I163" s="531" t="s">
        <v>391</v>
      </c>
      <c r="J163" s="560" t="s">
        <v>370</v>
      </c>
    </row>
    <row r="164" spans="1:10" x14ac:dyDescent="0.25">
      <c r="A164" s="46">
        <v>17</v>
      </c>
      <c r="B164" s="22" t="s">
        <v>181</v>
      </c>
      <c r="C164" s="453" t="s">
        <v>172</v>
      </c>
      <c r="D164" s="47" t="s">
        <v>12</v>
      </c>
      <c r="E164" s="528" t="s">
        <v>182</v>
      </c>
      <c r="F164" s="495" t="s">
        <v>380</v>
      </c>
      <c r="G164" s="398">
        <v>38</v>
      </c>
      <c r="H164" s="146">
        <f t="shared" si="8"/>
        <v>678.57142857142856</v>
      </c>
      <c r="I164" s="531" t="s">
        <v>391</v>
      </c>
      <c r="J164" s="560" t="s">
        <v>382</v>
      </c>
    </row>
    <row r="165" spans="1:10" x14ac:dyDescent="0.25">
      <c r="A165" s="25">
        <v>18</v>
      </c>
      <c r="B165" s="22" t="s">
        <v>387</v>
      </c>
      <c r="C165" s="64"/>
      <c r="D165" s="536"/>
      <c r="E165" s="528" t="s">
        <v>182</v>
      </c>
      <c r="F165" s="495" t="s">
        <v>380</v>
      </c>
      <c r="G165" s="398">
        <v>38</v>
      </c>
      <c r="H165" s="146">
        <f t="shared" si="8"/>
        <v>678.57142857142856</v>
      </c>
      <c r="I165" s="531" t="s">
        <v>391</v>
      </c>
      <c r="J165" s="553" t="s">
        <v>382</v>
      </c>
    </row>
    <row r="166" spans="1:10" x14ac:dyDescent="0.25">
      <c r="A166" s="46">
        <v>19</v>
      </c>
      <c r="B166" s="57" t="s">
        <v>26</v>
      </c>
      <c r="C166" s="453">
        <v>2012</v>
      </c>
      <c r="D166" s="47" t="s">
        <v>12</v>
      </c>
      <c r="E166" s="70" t="s">
        <v>41</v>
      </c>
      <c r="F166" s="495" t="s">
        <v>380</v>
      </c>
      <c r="G166" s="398">
        <v>38</v>
      </c>
      <c r="H166" s="63">
        <f t="shared" si="8"/>
        <v>678.57142857142856</v>
      </c>
      <c r="I166" s="531" t="s">
        <v>391</v>
      </c>
      <c r="J166" s="628" t="s">
        <v>390</v>
      </c>
    </row>
    <row r="167" spans="1:10" ht="16.5" customHeight="1" x14ac:dyDescent="0.25">
      <c r="A167" s="25">
        <v>20</v>
      </c>
      <c r="B167" s="22" t="s">
        <v>178</v>
      </c>
      <c r="C167" s="528" t="s">
        <v>169</v>
      </c>
      <c r="D167" s="47" t="s">
        <v>12</v>
      </c>
      <c r="E167" s="528" t="s">
        <v>84</v>
      </c>
      <c r="F167" s="534" t="s">
        <v>176</v>
      </c>
      <c r="G167" s="506">
        <v>37</v>
      </c>
      <c r="H167" s="535">
        <f t="shared" si="8"/>
        <v>660.71428571428567</v>
      </c>
      <c r="I167" s="541">
        <v>20</v>
      </c>
      <c r="J167" s="565" t="s">
        <v>369</v>
      </c>
    </row>
    <row r="168" spans="1:10" x14ac:dyDescent="0.25">
      <c r="A168" s="393">
        <v>21</v>
      </c>
      <c r="B168" s="470" t="s">
        <v>337</v>
      </c>
      <c r="C168" s="88">
        <v>2014</v>
      </c>
      <c r="D168" s="504" t="s">
        <v>21</v>
      </c>
      <c r="E168" s="360" t="s">
        <v>47</v>
      </c>
      <c r="F168" s="540" t="s">
        <v>274</v>
      </c>
      <c r="G168" s="398">
        <v>35</v>
      </c>
      <c r="H168" s="147">
        <f t="shared" si="8"/>
        <v>625</v>
      </c>
      <c r="I168" s="567"/>
      <c r="J168" s="556" t="s">
        <v>388</v>
      </c>
    </row>
    <row r="169" spans="1:10" x14ac:dyDescent="0.25">
      <c r="A169" s="25">
        <v>22</v>
      </c>
      <c r="B169" s="22" t="s">
        <v>179</v>
      </c>
      <c r="C169" s="528" t="s">
        <v>169</v>
      </c>
      <c r="D169" s="47" t="s">
        <v>12</v>
      </c>
      <c r="E169" s="351" t="s">
        <v>44</v>
      </c>
      <c r="F169" s="534" t="s">
        <v>180</v>
      </c>
      <c r="G169" s="506">
        <v>34</v>
      </c>
      <c r="H169" s="535">
        <f t="shared" si="8"/>
        <v>607.14285714285711</v>
      </c>
      <c r="I169" s="533"/>
      <c r="J169" s="566" t="s">
        <v>386</v>
      </c>
    </row>
    <row r="170" spans="1:10" ht="16.5" customHeight="1" x14ac:dyDescent="0.25">
      <c r="A170" s="46">
        <v>23</v>
      </c>
      <c r="B170" s="22" t="s">
        <v>188</v>
      </c>
      <c r="C170" s="453" t="s">
        <v>169</v>
      </c>
      <c r="D170" s="65" t="s">
        <v>21</v>
      </c>
      <c r="E170" s="351" t="s">
        <v>125</v>
      </c>
      <c r="F170" s="390" t="s">
        <v>185</v>
      </c>
      <c r="G170" s="395">
        <v>33</v>
      </c>
      <c r="H170" s="146">
        <f t="shared" si="8"/>
        <v>589.28571428571433</v>
      </c>
      <c r="I170" s="26"/>
      <c r="J170" s="556" t="s">
        <v>363</v>
      </c>
    </row>
    <row r="171" spans="1:10" ht="16.5" customHeight="1" x14ac:dyDescent="0.25">
      <c r="A171" s="25">
        <v>24</v>
      </c>
      <c r="B171" s="57" t="s">
        <v>24</v>
      </c>
      <c r="C171" s="453">
        <v>2016</v>
      </c>
      <c r="D171" s="453" t="s">
        <v>23</v>
      </c>
      <c r="E171" s="394" t="s">
        <v>41</v>
      </c>
      <c r="F171" s="390" t="s">
        <v>187</v>
      </c>
      <c r="G171" s="395">
        <v>32</v>
      </c>
      <c r="H171" s="146">
        <f t="shared" si="8"/>
        <v>571.42857142857144</v>
      </c>
      <c r="I171" s="26"/>
      <c r="J171" s="560" t="s">
        <v>404</v>
      </c>
    </row>
    <row r="172" spans="1:10" x14ac:dyDescent="0.25">
      <c r="A172" s="11"/>
      <c r="B172" s="11"/>
      <c r="C172" s="11"/>
      <c r="D172" s="12"/>
      <c r="E172" s="12"/>
      <c r="F172" s="11"/>
      <c r="G172" s="11"/>
      <c r="H172" s="11"/>
      <c r="I172" s="383"/>
      <c r="J172" s="141"/>
    </row>
    <row r="173" spans="1:10" x14ac:dyDescent="0.25">
      <c r="A173" s="11"/>
      <c r="B173" s="11"/>
      <c r="C173" s="11"/>
      <c r="D173" s="12"/>
      <c r="E173" s="12"/>
      <c r="F173" s="11"/>
      <c r="G173" s="11"/>
      <c r="H173" s="11"/>
      <c r="I173" s="383"/>
      <c r="J173" s="141"/>
    </row>
    <row r="174" spans="1:10" x14ac:dyDescent="0.25">
      <c r="A174" s="11"/>
      <c r="B174" s="33"/>
      <c r="C174" s="33"/>
      <c r="D174" s="221"/>
      <c r="E174" s="221"/>
      <c r="F174" s="33"/>
      <c r="G174" s="33"/>
      <c r="H174" s="33"/>
      <c r="I174" s="99"/>
      <c r="J174" s="160"/>
    </row>
    <row r="175" spans="1:10" x14ac:dyDescent="0.25">
      <c r="A175" s="38" t="s">
        <v>103</v>
      </c>
      <c r="B175" s="33" t="s">
        <v>104</v>
      </c>
      <c r="C175" s="34"/>
      <c r="D175" s="52"/>
      <c r="E175" s="35"/>
      <c r="F175" s="53"/>
      <c r="G175" s="53"/>
      <c r="H175" s="36"/>
      <c r="I175" s="54"/>
      <c r="J175" s="561"/>
    </row>
    <row r="176" spans="1:10" ht="15" x14ac:dyDescent="0.25">
      <c r="A176" s="38" t="s">
        <v>103</v>
      </c>
      <c r="B176" s="937" t="s">
        <v>105</v>
      </c>
      <c r="C176" s="937"/>
      <c r="D176" s="937"/>
      <c r="E176" s="937"/>
      <c r="F176" s="937"/>
      <c r="G176" s="937"/>
      <c r="H176" s="937"/>
      <c r="I176" s="937"/>
      <c r="J176" s="937"/>
    </row>
    <row r="177" spans="1:10" ht="15" x14ac:dyDescent="0.25">
      <c r="A177" s="11"/>
      <c r="B177" s="937"/>
      <c r="C177" s="937"/>
      <c r="D177" s="937"/>
      <c r="E177" s="937"/>
      <c r="F177" s="937"/>
      <c r="G177" s="937"/>
      <c r="H177" s="937"/>
      <c r="I177" s="937"/>
      <c r="J177" s="937"/>
    </row>
    <row r="178" spans="1:10" x14ac:dyDescent="0.25">
      <c r="A178" s="11"/>
      <c r="B178" s="11"/>
      <c r="C178" s="11"/>
      <c r="D178" s="12"/>
      <c r="E178" s="12"/>
      <c r="F178" s="11"/>
      <c r="G178" s="11"/>
      <c r="H178" s="11"/>
      <c r="I178" s="383"/>
      <c r="J178" s="141"/>
    </row>
    <row r="179" spans="1:10" ht="15" x14ac:dyDescent="0.25">
      <c r="A179" s="11"/>
      <c r="B179" s="921" t="s">
        <v>522</v>
      </c>
      <c r="C179" s="921"/>
      <c r="D179" s="921"/>
      <c r="E179" s="921"/>
      <c r="F179" s="921"/>
      <c r="G179" s="921"/>
      <c r="H179" s="921"/>
      <c r="I179" s="921"/>
      <c r="J179" s="141"/>
    </row>
    <row r="180" spans="1:10" ht="15" x14ac:dyDescent="0.25">
      <c r="A180" s="11"/>
      <c r="B180" s="921"/>
      <c r="C180" s="921"/>
      <c r="D180" s="921"/>
      <c r="E180" s="921"/>
      <c r="F180" s="921"/>
      <c r="G180" s="921"/>
      <c r="H180" s="921"/>
      <c r="I180" s="921"/>
      <c r="J180" s="141"/>
    </row>
    <row r="181" spans="1:10" ht="15" x14ac:dyDescent="0.25">
      <c r="A181" s="11"/>
      <c r="B181" s="921"/>
      <c r="C181" s="921"/>
      <c r="D181" s="921"/>
      <c r="E181" s="921"/>
      <c r="F181" s="921"/>
      <c r="G181" s="921"/>
      <c r="H181" s="921"/>
      <c r="I181" s="921"/>
      <c r="J181" s="141"/>
    </row>
    <row r="182" spans="1:10" x14ac:dyDescent="0.25">
      <c r="A182" s="11"/>
      <c r="B182" s="11"/>
      <c r="C182" s="11"/>
      <c r="D182" s="12"/>
      <c r="E182" s="12"/>
      <c r="F182" s="11"/>
      <c r="G182" s="11"/>
      <c r="H182" s="11"/>
      <c r="I182" s="383"/>
      <c r="J182" s="141"/>
    </row>
    <row r="183" spans="1:10" x14ac:dyDescent="0.25">
      <c r="A183" s="11"/>
      <c r="B183" s="11"/>
      <c r="C183" s="11"/>
      <c r="D183" s="12"/>
      <c r="E183" s="12"/>
      <c r="F183" s="11"/>
      <c r="G183" s="11"/>
      <c r="H183" s="11"/>
      <c r="I183" s="383"/>
      <c r="J183" s="141"/>
    </row>
    <row r="184" spans="1:10" x14ac:dyDescent="0.25">
      <c r="A184" s="11"/>
      <c r="B184" s="11"/>
      <c r="C184" s="11"/>
      <c r="D184" s="12"/>
      <c r="E184" s="12"/>
      <c r="F184" s="11"/>
      <c r="G184" s="11"/>
      <c r="H184" s="11"/>
      <c r="I184" s="383"/>
      <c r="J184" s="141"/>
    </row>
    <row r="185" spans="1:10" x14ac:dyDescent="0.25">
      <c r="A185" s="11"/>
      <c r="B185" s="11"/>
      <c r="C185" s="11"/>
      <c r="D185" s="12"/>
      <c r="E185" s="12"/>
      <c r="F185" s="11"/>
      <c r="G185" s="11"/>
      <c r="H185" s="11"/>
      <c r="I185" s="383"/>
      <c r="J185" s="141"/>
    </row>
    <row r="186" spans="1:10" x14ac:dyDescent="0.25">
      <c r="A186" s="11"/>
      <c r="B186" s="11"/>
      <c r="C186" s="11"/>
      <c r="D186" s="12"/>
      <c r="E186" s="12"/>
      <c r="F186" s="11"/>
      <c r="G186" s="11"/>
      <c r="H186" s="11"/>
      <c r="I186" s="383"/>
      <c r="J186" s="141"/>
    </row>
    <row r="187" spans="1:10" x14ac:dyDescent="0.25">
      <c r="A187" s="11"/>
      <c r="B187" s="11"/>
      <c r="C187" s="11"/>
      <c r="D187" s="12"/>
      <c r="E187" s="12"/>
      <c r="F187" s="11"/>
      <c r="G187" s="11"/>
      <c r="H187" s="11"/>
      <c r="I187" s="383"/>
      <c r="J187" s="141"/>
    </row>
    <row r="188" spans="1:10" x14ac:dyDescent="0.25">
      <c r="A188" s="11"/>
      <c r="B188" s="11"/>
      <c r="C188" s="11"/>
      <c r="D188" s="12"/>
      <c r="E188" s="12"/>
      <c r="F188" s="11"/>
      <c r="G188" s="11"/>
      <c r="H188" s="11"/>
      <c r="I188" s="383"/>
      <c r="J188" s="141"/>
    </row>
    <row r="189" spans="1:10" x14ac:dyDescent="0.25">
      <c r="A189" s="11"/>
      <c r="B189" s="11"/>
      <c r="C189" s="11"/>
      <c r="D189" s="12"/>
      <c r="E189" s="12"/>
      <c r="F189" s="11"/>
      <c r="G189" s="11"/>
      <c r="H189" s="11"/>
      <c r="I189" s="383"/>
      <c r="J189" s="141"/>
    </row>
    <row r="190" spans="1:10" x14ac:dyDescent="0.25">
      <c r="A190" s="11"/>
      <c r="B190" s="11"/>
      <c r="C190" s="11"/>
      <c r="D190" s="12"/>
      <c r="E190" s="12"/>
      <c r="F190" s="11"/>
      <c r="G190" s="11"/>
      <c r="H190" s="11"/>
      <c r="I190" s="383"/>
      <c r="J190" s="141"/>
    </row>
    <row r="191" spans="1:10" x14ac:dyDescent="0.25">
      <c r="A191" s="11"/>
      <c r="B191" s="11"/>
      <c r="C191" s="11"/>
      <c r="D191" s="12"/>
      <c r="E191" s="12"/>
      <c r="F191" s="11"/>
      <c r="G191" s="11"/>
      <c r="H191" s="11"/>
      <c r="I191" s="383"/>
      <c r="J191" s="141"/>
    </row>
  </sheetData>
  <sortState ref="B28:J36">
    <sortCondition descending="1" ref="G28:G36"/>
  </sortState>
  <mergeCells count="64">
    <mergeCell ref="B176:J177"/>
    <mergeCell ref="B128:J129"/>
    <mergeCell ref="A141:J141"/>
    <mergeCell ref="A142:J142"/>
    <mergeCell ref="A143:J143"/>
    <mergeCell ref="A145:B145"/>
    <mergeCell ref="C145:C147"/>
    <mergeCell ref="D145:D147"/>
    <mergeCell ref="E145:E147"/>
    <mergeCell ref="F145:J145"/>
    <mergeCell ref="A146:A147"/>
    <mergeCell ref="B146:B147"/>
    <mergeCell ref="F146:F147"/>
    <mergeCell ref="G146:G147"/>
    <mergeCell ref="I146:I147"/>
    <mergeCell ref="J146:J147"/>
    <mergeCell ref="A98:B98"/>
    <mergeCell ref="C98:C100"/>
    <mergeCell ref="D98:D100"/>
    <mergeCell ref="E98:E100"/>
    <mergeCell ref="F98:J98"/>
    <mergeCell ref="A99:A100"/>
    <mergeCell ref="B99:B100"/>
    <mergeCell ref="F99:F100"/>
    <mergeCell ref="G99:G100"/>
    <mergeCell ref="I99:I100"/>
    <mergeCell ref="J99:J100"/>
    <mergeCell ref="B83:J84"/>
    <mergeCell ref="A94:J94"/>
    <mergeCell ref="A95:J95"/>
    <mergeCell ref="A96:J96"/>
    <mergeCell ref="D97:F97"/>
    <mergeCell ref="A51:B51"/>
    <mergeCell ref="C51:C53"/>
    <mergeCell ref="D51:D53"/>
    <mergeCell ref="E51:E53"/>
    <mergeCell ref="F51:J51"/>
    <mergeCell ref="A52:A53"/>
    <mergeCell ref="B52:B53"/>
    <mergeCell ref="F52:F53"/>
    <mergeCell ref="G52:G53"/>
    <mergeCell ref="I52:I53"/>
    <mergeCell ref="J52:J53"/>
    <mergeCell ref="J6:J7"/>
    <mergeCell ref="B39:J40"/>
    <mergeCell ref="A47:J47"/>
    <mergeCell ref="A48:J48"/>
    <mergeCell ref="A49:J49"/>
    <mergeCell ref="B179:I181"/>
    <mergeCell ref="B131:I133"/>
    <mergeCell ref="B86:I88"/>
    <mergeCell ref="A1:J1"/>
    <mergeCell ref="A2:J2"/>
    <mergeCell ref="A3:J3"/>
    <mergeCell ref="A5:B5"/>
    <mergeCell ref="C5:C7"/>
    <mergeCell ref="D5:D7"/>
    <mergeCell ref="E5:E7"/>
    <mergeCell ref="F5:J5"/>
    <mergeCell ref="A6:A7"/>
    <mergeCell ref="B6:B7"/>
    <mergeCell ref="F6:F7"/>
    <mergeCell ref="G6:G7"/>
    <mergeCell ref="I6:I7"/>
  </mergeCells>
  <hyperlinks>
    <hyperlink ref="J15" r:id="rId1" tooltip="Poti Masters 2025_x000d_Ski Club Golden Lake_x000d_26.10.2025" display="https://www.iwwfed-ea.org/classic/25GEO001/"/>
    <hyperlink ref="J18" r:id="rId2" tooltip="2025 IWWF World Waterski Championships_x000d_Recetto_x000d_31.08.2025" display="https://www.iwwfed-ea.org/classic/25IWWF04/"/>
    <hyperlink ref="J19" r:id="rId3" tooltip="Championnat de Ligue AURA 2025_x000d_Ski Caraibes Albertville_x000d_04.10.2025" display="https://www.iwwfed-ea.org/classic/25FRA208/"/>
    <hyperlink ref="J17" r:id="rId4" tooltip="Waikato / BOP Regionals 2025_x000d_Piarere_x000d_23.03.2025" display="https://www.iwwfed-ea.org/classic/25NZL015/"/>
    <hyperlink ref="B57" r:id="rId5" display="https://www.iwwfed-ea.org/classic/rl2025/eame/index.php?skier=BEL162020796"/>
    <hyperlink ref="B55" r:id="rId6" display="https://www.iwwfed-ea.org/classic/rl2025/eame/index.php?skier=FRA372023602"/>
    <hyperlink ref="B54" r:id="rId7" display="https://www.iwwfed-ea.org/classic/rl2025/eame/index.php?skier=HUN912022908"/>
    <hyperlink ref="B58" r:id="rId8" display="https://www.iwwfed-ea.org/classic/rl2025/eame/index.php?skier=ITA742020809"/>
    <hyperlink ref="B59" r:id="rId9" display="https://www.iwwfed-ea.org/classic/rl2025/eame/index.php?skier=AUT322020726"/>
    <hyperlink ref="B56" r:id="rId10" display="https://www.iwwfed-ea.org/classic/rl2025/eame/index.php?skier=SWE982012478"/>
    <hyperlink ref="B60" r:id="rId11" display="https://www.iwwfed-ea.org/classic/rl2025/eame/index.php?skier=AUT142023448"/>
    <hyperlink ref="B64" r:id="rId12" display="https://www.iwwfed-ea.org/classic/rl2025/eame/index.php?skier=GRE412022663"/>
    <hyperlink ref="B68" r:id="rId13" display="https://www.iwwfed-ea.org/classic/rl2025/eame/index.php?skier=AUT982005183"/>
    <hyperlink ref="B69" r:id="rId14" display="https://www.iwwfed-ea.org/classic/rl2025/eame/index.php?skier=DEN092022706"/>
    <hyperlink ref="B71" r:id="rId15" display="https://www.iwwfed-ea.org/classic/rl2025/eame/index.php?skier=CZE552017873"/>
    <hyperlink ref="B73" r:id="rId16" display="https://www.iwwfed-ea.org/classic/rl2025/eame/index.php?skier=SUI452018135"/>
    <hyperlink ref="B70" r:id="rId17" display="https://www.iwwfed-ea.org/classic/rl2025/eame/index.php?skier=NOR442023341"/>
    <hyperlink ref="B8" r:id="rId18" display="https://www.iwwfed-ea.org/classic/rl2025/eame/index.php?skier=FRA842006482"/>
    <hyperlink ref="B9" r:id="rId19" display="https://www.iwwfed-ea.org/classic/rl2025/eame/index.php?skier=ITA842007840"/>
    <hyperlink ref="B11" r:id="rId20" display="https://www.iwwfed-ea.org/classic/rl2025/eame/index.php?skier=ITA182008638"/>
    <hyperlink ref="B12" r:id="rId21" display="https://www.iwwfed-ea.org/classic/rl2025/eame/index.php?skier=CZE522010502"/>
    <hyperlink ref="B10" r:id="rId22" display="https://www.iwwfed-ea.org/classic/rl2025/eame/index.php?skier=FRA102006248"/>
    <hyperlink ref="B13" r:id="rId23" display="https://www.iwwfed-ea.org/classic/rl2025/eame/index.php?skier=SWE102008285"/>
    <hyperlink ref="B15" r:id="rId24" display="https://www.iwwfed-ea.org/classic/rl2025/eame/index.php?skier=GER182007959"/>
    <hyperlink ref="B16" r:id="rId25" display="https://www.iwwfed-ea.org/classic/rl2025/eame/index.php?skier=GER152007960"/>
    <hyperlink ref="B18" r:id="rId26" display="https://www.iwwfed-ea.org/classic/rl2025/eame/index.php?skier=FRA072010517"/>
    <hyperlink ref="B19" r:id="rId27" display="https://www.iwwfed-ea.org/classic/rl2025/eame/index.php?skier=FRA652007717"/>
    <hyperlink ref="B17" r:id="rId28" display="https://www.iwwfed-ea.org/classic/rl2025/eame/index.php?skier=BEL392008243"/>
    <hyperlink ref="B14" r:id="rId29" display="https://www.iwwfed-ea.org/classic/rl2025/eame/index.php?skier=ESP762007972"/>
    <hyperlink ref="B21" r:id="rId30" display="https://www.iwwfed-ea.org/classic/rl2025/eame/index.php?skier=CZE282008085"/>
    <hyperlink ref="B23" r:id="rId31" display="https://www.iwwfed-ea.org/classic/rl2025/eame/index.php?skier=GBR612011469"/>
    <hyperlink ref="J21" r:id="rId32" tooltip="Vienna Slalom Cup 2025_x000d_Internationaler Wiener Wasserski Club_x000d_22.06.2025" display="https://www.iwwfed-ea.org/classic/25AUT004/"/>
    <hyperlink ref="J57" r:id="rId33" tooltip="2025 IWWF E&amp;A Under-21 Championship_x000d_Internationaler Wiener Wasserski Club_x000d_22.08.2025" display="https://www.iwwfed-ea.org/classic/25EURO05/"/>
    <hyperlink ref="J58" r:id="rId34" tooltip="2025 IWWF World Waterski Championships_x000d_Recetto_x000d_31.08.2025" display="https://www.iwwfed-ea.org/classic/25IWWF04/"/>
    <hyperlink ref="J59" r:id="rId35" tooltip="2025 Junior Canadian Open_x000d_Shalom Park, Edmonton,AB_x000d_20.07.2025" display="https://www.iwwfed-ea.org/classic/25CAN005/"/>
    <hyperlink ref="J60" r:id="rId36" tooltip="2025 IWWF E&amp;A Under-21 Championship_x000d_Internationaler Wiener Wasserski Club_x000d_22.08.2025" display="https://www.iwwfed-ea.org/classic/25EURO05/"/>
    <hyperlink ref="J64" r:id="rId37" tooltip="Austrian Masters All Categories_x000d_Fischlham_x000d_17.08.2025" display="https://www.iwwfed-ea.org/classic/25AUT006/"/>
    <hyperlink ref="J68" r:id="rId38" tooltip="NoWave Slalom Cup 2025_x000d_Neuaigen_x000d_15.06.2025" display="https://www.iwwfed-ea.org/classic/25AUT007/"/>
    <hyperlink ref="J69" r:id="rId39" tooltip="Special DM_x000d_Vallensb?k Vandskiklub_x000d_17.08.2025" display="https://www.iwwfed-ea.org/classic/25DEN001/"/>
    <hyperlink ref="J71" r:id="rId40" tooltip="2025 IWWF E&amp;A Under-21 Championship_x000d_Internationaler Wiener Wasserski Club_x000d_22.08.2025" display="https://www.iwwfed-ea.org/classic/25EURO05/"/>
    <hyperlink ref="J70" r:id="rId41" tooltip="Slastad Open 2025_x000d_Slastad VSK_x000d_22.06.2025" display="https://www.iwwfed-ea.org/classic/25NOR001/"/>
    <hyperlink ref="B30" r:id="rId42" display="https://iwwfed-ea.org/classic/rl2025/eame/index.php?skier=IWF100200010"/>
    <hyperlink ref="B29" r:id="rId43" display="https://iwwfed-ea.org/classic/rl2025/eame/index.php?skier=IWF100200011"/>
    <hyperlink ref="J73" r:id="rId44" display="https://www.iwwfed-ea.org/classic/25EURO05/"/>
    <hyperlink ref="B150" r:id="rId45" display="https://www.iwwfed-ea.org/classic/rl2025/eame/index.php?skier=AUT982024234"/>
    <hyperlink ref="B153" r:id="rId46" display="https://www.iwwfed-ea.org/classic/rl2025/eame/index.php?skier=AUT982024322"/>
    <hyperlink ref="B163" r:id="rId47" display="https://www.iwwfed-ea.org/classic/rl2025/eame/index.php?skier=AUT982024317"/>
    <hyperlink ref="B167" r:id="rId48" display="https://www.iwwfed-ea.org/classic/rl2025/eame/index.php?skier=BEL982010050"/>
    <hyperlink ref="B169" r:id="rId49" display="https://www.iwwfed-ea.org/classic/rl2025/eame/index.php?skier=AUT982024283"/>
    <hyperlink ref="B164" r:id="rId50" display="https://www.iwwfed-ea.org/classic/rl2025/eame/index.php?skier=POL982020537"/>
    <hyperlink ref="B161" r:id="rId51" display="https://www.iwwfed-ea.org/classic/rl2025/eame/index.php?skier=NED982019959"/>
    <hyperlink ref="B160" r:id="rId52" display="https://www.iwwfed-ea.org/classic/rl2025/eame/index.php?skier=POL982020538"/>
    <hyperlink ref="B170" r:id="rId53" display="https://www.iwwfed-ea.org/classic/rl2025/eame/index.php?skier=GRE982018696"/>
    <hyperlink ref="J23" r:id="rId54" tooltip="2025 IWWF World Waterski Championships_x000d_Recetto_x000d_31.08.2025" display="https://www.iwwfed-ea.org/classic/25IWWF04/"/>
    <hyperlink ref="B24" r:id="rId55" display="https://iwwfed-ea.org/classic/rl2025/eame/index.php?skier=AUT612020393"/>
    <hyperlink ref="J24" r:id="rId56" tooltip="Austrian Nationals 2025_x000d_Fischlham_x000d_20.07.2025" display="https://www.iwwfed-ea.org/classic/25AUT005/"/>
    <hyperlink ref="J104" r:id="rId57" display="https://ems.iwwf.sport/Competitions/Details?Id=e49d3782-f72d-41fe-888c-1519f2fdfc97"/>
    <hyperlink ref="B155" r:id="rId58" display="https://ems.iwwf.sport/RankingList/ScoringDetailsWaterSki?Id=ec3d84db-4109-4f3d-9038-d46a481b8a6d&amp;RankingListLogId=8130597d-3486-4058-8832-2ab5ae1d4810&amp;Event=10&amp;IdRankinglistPlacement=109c24a3-0d09-4092-b234-a6c2de6faa2e&amp;DisciplineId=7&amp;EventId=10&amp;SeasonId=10&amp;Month=5&amp;RLAgeCategoryId=&amp;Gender=&amp;ConfederationId=&amp;FederationId=&amp;Lastname=&amp;Firstname=&amp;AthleteCode=&amp;RLConfederationId=1"/>
    <hyperlink ref="B154" r:id="rId59" display="https://iwwfed-ea.org/classic/rl2025/eame/index.php?skier=FRA982023672"/>
    <hyperlink ref="B159" r:id="rId60" display="https://iwwfed-ea.org/classic/rl2025/eame/index.php?skier=ITA982018277"/>
    <hyperlink ref="B20" r:id="rId61" display="https://ems.iwwf.sport/RankingList/ScoringDetailsWaterSki?Id=c979a8c4-0d57-43d2-b7ea-f46249fa8fd0&amp;RankingListLogId=56f7643e-90da-4ae7-957e-0e486bbe4711&amp;Event=10&amp;IdRankinglistPlacement=f990e1a3-bd4f-448f-a30e-7f765ed13ae8&amp;DisciplineId=7&amp;EventId=10&amp;SeasonId=10&amp;Month=6&amp;RLAgeCategoryId=&amp;Gender=&amp;ConfederationId=&amp;FederationId=&amp;Lastname=&amp;Firstname=&amp;AthleteCode=&amp;RLConfederationId=1"/>
    <hyperlink ref="B74" r:id="rId62" display="https://ems.iwwf.sport/RankingList/ScoringDetailsWaterSki?Id=96f76f17-e772-4c48-b8c0-2ce56714667e&amp;RankingListLogId=56f7643e-90da-4ae7-957e-0e486bbe4711&amp;Event=10&amp;IdRankinglistPlacement=57b146b4-7caf-45a9-b1ee-cc73a2ab3991&amp;DisciplineId=7&amp;EventId=10&amp;SeasonId=10&amp;Month=6&amp;RLAgeCategoryId=&amp;Gender=&amp;ConfederationId=&amp;FederationId=&amp;Lastname=&amp;Firstname=&amp;AthleteCode=&amp;RLConfederationId=1"/>
    <hyperlink ref="J20" r:id="rId63" display="https://ems.iwwf.sport/Competitions/Details?Id=e393c07f-e3f6-4bec-8b35-616d62f8fd1b"/>
    <hyperlink ref="B149" r:id="rId64" display="https://ems.iwwf.sport/RankingList/ScoringDetailsWaterSki?Id=3635f7c9-6378-4308-8845-fac1801d8901&amp;RankingListLogId=56f7643e-90da-4ae7-957e-0e486bbe4711&amp;Event=10&amp;IdRankinglistPlacement=8a477078-d729-497c-9af3-6ceb0a1cd0f7&amp;DisciplineId=7&amp;EventId=10&amp;SeasonId=10&amp;Month=6&amp;RLAgeCategoryId=&amp;Gender=&amp;ConfederationId=&amp;FederationId=&amp;Lastname=&amp;Firstname=&amp;AthleteCode=&amp;RLConfederationId=1"/>
    <hyperlink ref="J149" r:id="rId65" display="https://ems.iwwf.sport/Competitions/Details?Id=ce198a49-6cac-449d-a059-5681594a7d7b"/>
    <hyperlink ref="J150" r:id="rId66" display="https://ems.iwwf.sport/Competitions/Details?Id=c68c7ba3-18e4-4e0d-a274-8a22af371e71"/>
    <hyperlink ref="J152" r:id="rId67" display="https://ems.iwwf.sport/Competitions/Details?Id=3957c553-f6e6-4e4c-84e5-a4e0dfeff652"/>
    <hyperlink ref="J151" r:id="rId68" display="https://ems.iwwf.sport/Competitions/Details?Id=cb1b50d4-24c9-4f95-9b3e-e7f7b97d5350"/>
    <hyperlink ref="J154" r:id="rId69" display="https://ems.iwwf.sport/Competitions/Details?Id=7a610b36-e5af-490f-a156-cde91d318f6a"/>
    <hyperlink ref="J155" r:id="rId70" display="https://ems.iwwf.sport/Competitions/Details?Id=6b2ac77a-283c-43ac-8f85-1706f89ae83b"/>
    <hyperlink ref="J153" r:id="rId71" display="https://ems.iwwf.sport/Competitions/Details?Id=c0341915-6161-4473-ab2e-7a9381cfb0b4"/>
    <hyperlink ref="J158" r:id="rId72" display="https://ems.iwwf.sport/Competitions/Details?Id=849e8c50-6086-4ad8-b80c-e3cfee854614"/>
    <hyperlink ref="J159" r:id="rId73" display="https://ems.iwwf.sport/Competitions/Details?Id=6b2ac77a-283c-43ac-8f85-1706f89ae83b"/>
    <hyperlink ref="J164" r:id="rId74" display="https://ems.iwwf.sport/Competitions/Details?Id=a64645e9-8273-40ed-8a9c-aa07c4541b02"/>
    <hyperlink ref="J160" r:id="rId75" display="https://ems.iwwf.sport/Competitions/Details?Id=35b2fa17-f2c2-4837-9446-dacff2d77250"/>
    <hyperlink ref="J161" r:id="rId76" display="https://ems.iwwf.sport/Competitions/Details?Id=59c0384a-df88-400b-92d3-609011007459"/>
    <hyperlink ref="J163" r:id="rId77" display="https://ems.iwwf.sport/Competitions/Details?Id=c0341915-6161-4473-ab2e-7a9381cfb0b4"/>
    <hyperlink ref="J167" r:id="rId78" display="https://ems.iwwf.sport/Competitions/Details?Id=6b2ac77a-283c-43ac-8f85-1706f89ae83b"/>
    <hyperlink ref="J170" r:id="rId79" display="https://ems.iwwf.sport/Competitions/Details?Id=cb1b50d4-24c9-4f95-9b3e-e7f7b97d5350"/>
    <hyperlink ref="B165" r:id="rId80" display="https://ems.iwwf.sport/RankingList/ScoringDetailsWaterSki?Id=41b00b4c-97c6-4223-b075-ace286c389b7&amp;RankingListLogId=114e2959-f1cf-411b-93c6-6a899cad09e6&amp;Event=10&amp;IdRankinglistPlacement=f9ea470b-f242-4180-981a-a555fd1850f8&amp;DisciplineId=7&amp;EventId=10&amp;SeasonId=10&amp;Month=8&amp;RLAgeCategoryId=&amp;Gender=&amp;ConfederationId=&amp;FederationId=&amp;Lastname=&amp;Firstname=&amp;AthleteCode=&amp;RLConfederationId=1"/>
    <hyperlink ref="B168" r:id="rId81" display="https://ems.iwwf.sport/RankingList/ScoringDetailsWaterSki?Id=bb2cb974-2736-45fa-a306-2bd2e72e97b4&amp;RankingListLogId=114e2959-f1cf-411b-93c6-6a899cad09e6&amp;Event=10&amp;IdRankinglistPlacement=9eed1cf4-26e5-432b-86c0-eac880f60737&amp;DisciplineId=7&amp;EventId=10&amp;SeasonId=10&amp;Month=8&amp;RLAgeCategoryId=&amp;Gender=&amp;ConfederationId=&amp;FederationId=&amp;Lastname=&amp;Firstname=&amp;AthleteCode=&amp;RLConfederationId=1"/>
    <hyperlink ref="J168" r:id="rId82" display="https://ems.iwwf.sport/Competitions/Details?Id=268b9bb4-01b9-4632-8b39-eeb0de48ee98"/>
    <hyperlink ref="J157" r:id="rId83" display="https://ems.iwwf.sport/Competitions/Details?Id=0d3dc4e7-8690-4d4a-9ec3-90f11e0cf156"/>
    <hyperlink ref="B157" r:id="rId84" display="https://iwwfed-ea.org/classic/rl2025/eame/index.php?skier=AUT982024229"/>
    <hyperlink ref="J165" r:id="rId85" display="https://ems.iwwf.sport/Competitions/Details?Id=a64645e9-8273-40ed-8a9c-aa07c4541b02"/>
    <hyperlink ref="J101" r:id="rId86" display="https://ems.iwwf.sport/Competitions/Details?Id=98ae9383-3154-4d8a-8cec-92716e9d8554"/>
    <hyperlink ref="J120" r:id="rId87" display="https://ems.iwwf.sport/Competitions/Details?Id=b0b91ce7-cf3c-42a8-9839-3be4dc1404cc"/>
    <hyperlink ref="J112" r:id="rId88" display="https://ems.iwwf.sport/Competitions/Details?Id=8e2cc4c3-dab7-42f9-9996-ada9e769f173"/>
    <hyperlink ref="J103" r:id="rId89" display="https://ems.iwwf.sport/Competitions/Details?Id=7a610b36-e5af-490f-a156-cde91d318f6a"/>
    <hyperlink ref="J106" r:id="rId90" display="https://ems.iwwf.sport/Competitions/Details?Id=3287ac17-a823-4a52-93b2-f819c9b9de3f"/>
    <hyperlink ref="J113" r:id="rId91" display="https://ems.iwwf.sport/Competitions/Details?Id=c68c7ba3-18e4-4e0d-a274-8a22af371e71"/>
    <hyperlink ref="J110" r:id="rId92" display="https://ems.iwwf.sport/Competitions/Details?Id=c68c7ba3-18e4-4e0d-a274-8a22af371e71"/>
    <hyperlink ref="J114" r:id="rId93" display="https://ems.iwwf.sport/Competitions/Details?Id=c68c7ba3-18e4-4e0d-a274-8a22af371e71"/>
    <hyperlink ref="J111" r:id="rId94" display="https://ems.iwwf.sport/Competitions/Details?Id=9ba15c3c-c348-4314-b552-9893d0dfa5d8"/>
    <hyperlink ref="J115" r:id="rId95" display="https://ems.iwwf.sport/Competitions/Details?Id=cb1b50d4-24c9-4f95-9b3e-e7f7b97d5350"/>
    <hyperlink ref="J107" r:id="rId96" display="https://ems.iwwf.sport/Competitions/Details?Id=a3015700-4bae-4ba8-a149-39b1e5b115e8"/>
    <hyperlink ref="J116" r:id="rId97" display="https://ems.iwwf.sport/Competitions/Details?Id=0f8c99b5-cc76-43bb-b894-8ca5a7ef1d00"/>
    <hyperlink ref="J117" r:id="rId98" display="https://ems.iwwf.sport/Competitions/Details?Id=2a6b51bb-d00e-455a-9ef6-49152217bda2"/>
    <hyperlink ref="J119" r:id="rId99" display="https://ems.iwwf.sport/Competitions/Details?Id=484c3606-0fa2-4eb0-92be-9ebe88b09afa"/>
    <hyperlink ref="J125" r:id="rId100" display="https://ems.iwwf.sport/Competitions/Details?Id=8e2cc4c3-dab7-42f9-9996-ada9e769f173"/>
    <hyperlink ref="J171" r:id="rId101" display="https://ems.iwwf.sport/Competitions/Details?Id=8e2cc4c3-dab7-42f9-9996-ada9e769f173"/>
    <hyperlink ref="J55" r:id="rId102" display="https://ems.iwwf.sport/Competitions/Details?Id=98ae9383-3154-4d8a-8cec-92716e9d8554"/>
    <hyperlink ref="J54" r:id="rId103" display="https://ems.iwwf.sport/Competitions/Details?Id=35b2fa17-f2c2-4837-9446-dacff2d77250"/>
    <hyperlink ref="B63" r:id="rId104" display="https://ems.iwwf.sport/RankingList/ScoringDetailsWaterSki?Id=28b59a0f-c52b-4de6-8f69-05198484d9b5&amp;RankingListLogId=114e2959-f1cf-411b-93c6-6a899cad09e6&amp;Event=10&amp;IdRankinglistPlacement=cfd3fc64-e783-4571-a537-af398a28ad3c&amp;DisciplineId=7&amp;EventId=10&amp;SeasonId=10&amp;Month=8&amp;RLAgeCategoryId=&amp;Gender=&amp;ConfederationId=&amp;FederationId=&amp;Lastname=&amp;Firstname=&amp;AthleteCode=&amp;RLConfederationId=1"/>
    <hyperlink ref="J65" r:id="rId105" display="https://ems.iwwf.sport/Competitions/Details?Id=7a610b36-e5af-490f-a156-cde91d318f6a"/>
    <hyperlink ref="J66" r:id="rId106" display="https://ems.iwwf.sport/Competitions/Details?Id=e49d3782-f72d-41fe-888c-1519f2fdfc97"/>
    <hyperlink ref="B61" r:id="rId107" display="https://ems.iwwf.sport/RankingList/ScoringDetailsWaterSki?Id=3e45bfba-bc09-444b-b9b6-34c250bf9003&amp;RankingListLogId=114e2959-f1cf-411b-93c6-6a899cad09e6&amp;Event=10&amp;IdRankinglistPlacement=379a244d-3f88-4750-a6f9-445780b0cf6b&amp;DisciplineId=7&amp;EventId=10&amp;SeasonId=10&amp;Month=8&amp;RLAgeCategoryId=&amp;Gender=&amp;ConfederationId=&amp;FederationId=&amp;Lastname=&amp;Firstname=&amp;AthleteCode=&amp;RLConfederationId=1"/>
    <hyperlink ref="J61" r:id="rId108" display="https://ems.iwwf.sport/Competitions/Details?Id=3287ac17-a823-4a52-93b2-f819c9b9de3f"/>
    <hyperlink ref="B72" r:id="rId109" display="https://ems.iwwf.sport/RankingList/ScoringDetailsWaterSki?Id=72083d59-21b7-463c-ad5a-354f16fce3f5&amp;RankingListLogId=114e2959-f1cf-411b-93c6-6a899cad09e6&amp;Event=10&amp;IdRankinglistPlacement=e68dd877-4aa6-48c0-94e5-47052acb2de4&amp;DisciplineId=7&amp;EventId=10&amp;SeasonId=10&amp;Month=8&amp;RLAgeCategoryId=&amp;Gender=&amp;ConfederationId=&amp;FederationId=&amp;Lastname=&amp;Firstname=&amp;AthleteCode=&amp;RLConfederationId=1"/>
    <hyperlink ref="J72" r:id="rId110" display="https://ems.iwwf.sport/Competitions/Details?Id=3287ac17-a823-4a52-93b2-f819c9b9de3f"/>
    <hyperlink ref="J74" r:id="rId111" display="https://www.iwwfed-ea.org/classic/25EURO05/"/>
    <hyperlink ref="B22" r:id="rId112" display="https://www.iwwfed-ea.org/classic/rl2025/eame/index.php?skier=HUN912022908"/>
    <hyperlink ref="J22" r:id="rId113" display="https://ems.iwwf.sport/Competitions/Details?Id=35b2fa17-f2c2-4837-9446-dacff2d77250"/>
    <hyperlink ref="B26" r:id="rId114" display="https://www.iwwfed-ea.org/classic/rl2025/eame/index.php?skier=FRA372023602"/>
    <hyperlink ref="J26" r:id="rId115" display="https://ems.iwwf.sport/Competitions/Details?Id=98ae9383-3154-4d8a-8cec-92716e9d8554"/>
    <hyperlink ref="B25" r:id="rId116" display="https://ems.iwwf.sport/RankingList/ScoringDetailsWaterSki?Id=a77841e4-9286-48c4-b588-31960cf56fc7&amp;RankingListLogId=114e2959-f1cf-411b-93c6-6a899cad09e6&amp;Event=10&amp;IdRankinglistPlacement=4e56753b-77d2-4c2a-aec7-f9441e0dc222&amp;DisciplineId=7&amp;EventId=10&amp;SeasonId=10&amp;Month=8&amp;RLAgeCategoryId=&amp;Gender=&amp;ConfederationId=&amp;FederationId=&amp;Lastname=&amp;Firstname=&amp;AthleteCode=&amp;RLConfederationId=1"/>
    <hyperlink ref="J8" r:id="rId117" tooltip="Masters Last Chance Qualifier_x000d__x000d_11.05.2025" display="http://www.iwsftournament.com/homologation/scorebooks/20250512130502Scorebook25S071CS.HTM"/>
    <hyperlink ref="J31" r:id="rId118" display="https://ems.iwwf.sport/Competitions/Details?Id=8e2cc4c3-dab7-42f9-9996-ada9e769f173"/>
  </hyperlinks>
  <pageMargins left="0.57291666666666663" right="0.30824829931972791" top="0.19685039370078741" bottom="0.35433070866141736" header="0.19685039370078741" footer="0.11811023622047245"/>
  <pageSetup paperSize="9" orientation="portrait" horizontalDpi="0" verticalDpi="0" r:id="rId1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view="pageBreakPreview" topLeftCell="A137" zoomScale="60" zoomScaleNormal="100" zoomScalePageLayoutView="87" workbookViewId="0">
      <selection activeCell="A177" sqref="A177:H179"/>
    </sheetView>
  </sheetViews>
  <sheetFormatPr defaultRowHeight="15.75" x14ac:dyDescent="0.25"/>
  <cols>
    <col min="1" max="1" width="4.140625" style="83" customWidth="1"/>
    <col min="2" max="2" width="22.5703125" style="4" customWidth="1"/>
    <col min="3" max="3" width="8.5703125" style="4" customWidth="1"/>
    <col min="4" max="4" width="9.5703125" style="5" customWidth="1"/>
    <col min="5" max="5" width="7.85546875" style="5" customWidth="1"/>
    <col min="6" max="6" width="8.42578125" style="349" customWidth="1"/>
    <col min="7" max="7" width="9" style="4" customWidth="1"/>
    <col min="8" max="8" width="6.42578125" style="4" customWidth="1"/>
    <col min="9" max="9" width="15.85546875" style="83" customWidth="1"/>
  </cols>
  <sheetData>
    <row r="1" spans="1:9" x14ac:dyDescent="0.25">
      <c r="A1" s="922" t="s">
        <v>50</v>
      </c>
      <c r="B1" s="922"/>
      <c r="C1" s="922"/>
      <c r="D1" s="922"/>
      <c r="E1" s="922"/>
      <c r="F1" s="922"/>
      <c r="G1" s="922"/>
      <c r="H1" s="922"/>
      <c r="I1" s="922"/>
    </row>
    <row r="2" spans="1:9" x14ac:dyDescent="0.25">
      <c r="A2" s="947" t="s">
        <v>414</v>
      </c>
      <c r="B2" s="947"/>
      <c r="C2" s="947"/>
      <c r="D2" s="947"/>
      <c r="E2" s="947"/>
      <c r="F2" s="947"/>
      <c r="G2" s="947"/>
      <c r="H2" s="947"/>
      <c r="I2" s="947"/>
    </row>
    <row r="3" spans="1:9" x14ac:dyDescent="0.25">
      <c r="A3" s="922" t="s">
        <v>191</v>
      </c>
      <c r="B3" s="922"/>
      <c r="C3" s="922"/>
      <c r="D3" s="922"/>
      <c r="E3" s="922"/>
      <c r="F3" s="922"/>
      <c r="G3" s="922"/>
      <c r="H3" s="922"/>
      <c r="I3" s="922"/>
    </row>
    <row r="4" spans="1:9" x14ac:dyDescent="0.25">
      <c r="B4" s="11"/>
      <c r="C4" s="11"/>
      <c r="D4" s="84" t="s">
        <v>53</v>
      </c>
      <c r="F4" s="144"/>
      <c r="G4" s="11"/>
      <c r="H4" s="11"/>
      <c r="I4" s="11"/>
    </row>
    <row r="5" spans="1:9" ht="15" x14ac:dyDescent="0.25">
      <c r="A5" s="924" t="s">
        <v>192</v>
      </c>
      <c r="B5" s="925"/>
      <c r="C5" s="926" t="s">
        <v>0</v>
      </c>
      <c r="D5" s="927" t="s">
        <v>1</v>
      </c>
      <c r="E5" s="927" t="s">
        <v>49</v>
      </c>
      <c r="F5" s="928" t="s">
        <v>393</v>
      </c>
      <c r="G5" s="928"/>
      <c r="H5" s="928"/>
      <c r="I5" s="928"/>
    </row>
    <row r="6" spans="1:9" ht="15" customHeight="1" x14ac:dyDescent="0.25">
      <c r="A6" s="929" t="s">
        <v>54</v>
      </c>
      <c r="B6" s="931" t="s">
        <v>193</v>
      </c>
      <c r="C6" s="926"/>
      <c r="D6" s="927"/>
      <c r="E6" s="927"/>
      <c r="F6" s="946" t="s">
        <v>2</v>
      </c>
      <c r="G6" s="933" t="s">
        <v>3</v>
      </c>
      <c r="H6" s="948" t="s">
        <v>28</v>
      </c>
      <c r="I6" s="945" t="s">
        <v>57</v>
      </c>
    </row>
    <row r="7" spans="1:9" ht="15" x14ac:dyDescent="0.25">
      <c r="A7" s="930"/>
      <c r="B7" s="932"/>
      <c r="C7" s="926"/>
      <c r="D7" s="927"/>
      <c r="E7" s="927"/>
      <c r="F7" s="946"/>
      <c r="G7" s="933"/>
      <c r="H7" s="949"/>
      <c r="I7" s="945"/>
    </row>
    <row r="8" spans="1:9" ht="16.5" customHeight="1" x14ac:dyDescent="0.3">
      <c r="A8" s="86">
        <v>1</v>
      </c>
      <c r="B8" s="87" t="s">
        <v>29</v>
      </c>
      <c r="C8" s="88">
        <v>1994</v>
      </c>
      <c r="D8" s="88" t="s">
        <v>5</v>
      </c>
      <c r="E8" s="89" t="s">
        <v>42</v>
      </c>
      <c r="F8" s="109">
        <v>10330</v>
      </c>
      <c r="G8" s="90">
        <f t="shared" ref="G8:G29" si="0">F8*1000/11260</f>
        <v>917.40674955595023</v>
      </c>
      <c r="H8" s="664">
        <v>1</v>
      </c>
      <c r="I8" s="25" t="s">
        <v>441</v>
      </c>
    </row>
    <row r="9" spans="1:9" ht="16.5" customHeight="1" x14ac:dyDescent="0.3">
      <c r="A9" s="92">
        <v>2</v>
      </c>
      <c r="B9" s="340" t="s">
        <v>4</v>
      </c>
      <c r="C9" s="620">
        <v>2002</v>
      </c>
      <c r="D9" s="620" t="s">
        <v>5</v>
      </c>
      <c r="E9" s="58" t="s">
        <v>41</v>
      </c>
      <c r="F9" s="68">
        <v>7900</v>
      </c>
      <c r="G9" s="2">
        <f t="shared" si="0"/>
        <v>701.59857904085254</v>
      </c>
      <c r="H9" s="665">
        <v>2</v>
      </c>
      <c r="I9" s="648" t="s">
        <v>446</v>
      </c>
    </row>
    <row r="10" spans="1:9" ht="16.5" customHeight="1" x14ac:dyDescent="0.3">
      <c r="A10" s="92">
        <v>3</v>
      </c>
      <c r="B10" s="340" t="s">
        <v>6</v>
      </c>
      <c r="C10" s="620">
        <v>2004</v>
      </c>
      <c r="D10" s="50" t="s">
        <v>5</v>
      </c>
      <c r="E10" s="58" t="s">
        <v>41</v>
      </c>
      <c r="F10" s="386">
        <v>7700</v>
      </c>
      <c r="G10" s="2">
        <f t="shared" si="0"/>
        <v>683.83658969804617</v>
      </c>
      <c r="H10" s="525">
        <v>3</v>
      </c>
      <c r="I10" s="651" t="s">
        <v>404</v>
      </c>
    </row>
    <row r="11" spans="1:9" ht="16.5" customHeight="1" x14ac:dyDescent="0.3">
      <c r="A11" s="92">
        <v>4</v>
      </c>
      <c r="B11" s="82" t="s">
        <v>33</v>
      </c>
      <c r="C11" s="620">
        <v>2010</v>
      </c>
      <c r="D11" s="620" t="s">
        <v>9</v>
      </c>
      <c r="E11" s="94" t="s">
        <v>45</v>
      </c>
      <c r="F11" s="386">
        <v>7240</v>
      </c>
      <c r="G11" s="2">
        <f t="shared" si="0"/>
        <v>642.98401420959146</v>
      </c>
      <c r="H11" s="621">
        <v>4</v>
      </c>
      <c r="I11" s="651" t="s">
        <v>297</v>
      </c>
    </row>
    <row r="12" spans="1:9" ht="16.5" customHeight="1" x14ac:dyDescent="0.3">
      <c r="A12" s="92">
        <v>5</v>
      </c>
      <c r="B12" s="82" t="s">
        <v>30</v>
      </c>
      <c r="C12" s="620">
        <v>1984</v>
      </c>
      <c r="D12" s="620" t="s">
        <v>34</v>
      </c>
      <c r="E12" s="94" t="s">
        <v>43</v>
      </c>
      <c r="F12" s="667">
        <v>7040</v>
      </c>
      <c r="G12" s="2">
        <f t="shared" si="0"/>
        <v>625.22202486678509</v>
      </c>
      <c r="H12" s="20">
        <v>5</v>
      </c>
      <c r="I12" s="654" t="s">
        <v>70</v>
      </c>
    </row>
    <row r="13" spans="1:9" ht="16.5" customHeight="1" x14ac:dyDescent="0.3">
      <c r="A13" s="92">
        <v>6</v>
      </c>
      <c r="B13" s="82" t="s">
        <v>31</v>
      </c>
      <c r="C13" s="620">
        <v>1999</v>
      </c>
      <c r="D13" s="620" t="s">
        <v>5</v>
      </c>
      <c r="E13" s="94" t="s">
        <v>44</v>
      </c>
      <c r="F13" s="667">
        <v>6920</v>
      </c>
      <c r="G13" s="2">
        <f t="shared" si="0"/>
        <v>614.56483126110129</v>
      </c>
      <c r="H13" s="21">
        <v>6</v>
      </c>
      <c r="I13" s="654" t="s">
        <v>73</v>
      </c>
    </row>
    <row r="14" spans="1:9" ht="16.5" customHeight="1" x14ac:dyDescent="0.3">
      <c r="A14" s="92">
        <v>7</v>
      </c>
      <c r="B14" s="82" t="s">
        <v>37</v>
      </c>
      <c r="C14" s="620">
        <v>2002</v>
      </c>
      <c r="D14" s="620" t="s">
        <v>5</v>
      </c>
      <c r="E14" s="94" t="s">
        <v>46</v>
      </c>
      <c r="F14" s="386">
        <v>6810</v>
      </c>
      <c r="G14" s="2">
        <f t="shared" si="0"/>
        <v>604.79573712255774</v>
      </c>
      <c r="H14" s="21">
        <v>7</v>
      </c>
      <c r="I14" s="25" t="s">
        <v>442</v>
      </c>
    </row>
    <row r="15" spans="1:9" ht="16.5" customHeight="1" x14ac:dyDescent="0.3">
      <c r="A15" s="92">
        <v>8</v>
      </c>
      <c r="B15" s="82" t="s">
        <v>36</v>
      </c>
      <c r="C15" s="620">
        <v>1971</v>
      </c>
      <c r="D15" s="620" t="s">
        <v>40</v>
      </c>
      <c r="E15" s="94" t="s">
        <v>48</v>
      </c>
      <c r="F15" s="667">
        <v>6500</v>
      </c>
      <c r="G15" s="2">
        <f t="shared" si="0"/>
        <v>577.26465364120781</v>
      </c>
      <c r="H15" s="21">
        <v>8</v>
      </c>
      <c r="I15" s="654" t="s">
        <v>75</v>
      </c>
    </row>
    <row r="16" spans="1:9" ht="16.5" customHeight="1" x14ac:dyDescent="0.3">
      <c r="A16" s="92">
        <v>9</v>
      </c>
      <c r="B16" s="82" t="s">
        <v>32</v>
      </c>
      <c r="C16" s="620">
        <v>2007</v>
      </c>
      <c r="D16" s="620" t="s">
        <v>7</v>
      </c>
      <c r="E16" s="94" t="s">
        <v>43</v>
      </c>
      <c r="F16" s="667">
        <v>6490</v>
      </c>
      <c r="G16" s="2">
        <f t="shared" si="0"/>
        <v>576.37655417406745</v>
      </c>
      <c r="H16" s="21">
        <v>9</v>
      </c>
      <c r="I16" s="654" t="s">
        <v>77</v>
      </c>
    </row>
    <row r="17" spans="1:9" ht="16.5" customHeight="1" x14ac:dyDescent="0.3">
      <c r="A17" s="92">
        <v>10</v>
      </c>
      <c r="B17" s="82" t="s">
        <v>35</v>
      </c>
      <c r="C17" s="620">
        <v>1991</v>
      </c>
      <c r="D17" s="620" t="s">
        <v>5</v>
      </c>
      <c r="E17" s="94" t="s">
        <v>43</v>
      </c>
      <c r="F17" s="667">
        <v>6420</v>
      </c>
      <c r="G17" s="2">
        <f t="shared" si="0"/>
        <v>570.15985790408524</v>
      </c>
      <c r="H17" s="21">
        <v>10</v>
      </c>
      <c r="I17" s="654" t="s">
        <v>80</v>
      </c>
    </row>
    <row r="18" spans="1:9" ht="16.5" customHeight="1" x14ac:dyDescent="0.3">
      <c r="A18" s="477">
        <v>11</v>
      </c>
      <c r="B18" s="330" t="s">
        <v>321</v>
      </c>
      <c r="C18" s="64">
        <v>2010</v>
      </c>
      <c r="D18" s="64" t="s">
        <v>9</v>
      </c>
      <c r="E18" s="478" t="s">
        <v>46</v>
      </c>
      <c r="F18" s="680">
        <v>6350</v>
      </c>
      <c r="G18" s="479">
        <f t="shared" si="0"/>
        <v>563.94316163410303</v>
      </c>
      <c r="H18" s="21">
        <v>11</v>
      </c>
      <c r="I18" s="867" t="s">
        <v>298</v>
      </c>
    </row>
    <row r="19" spans="1:9" ht="16.5" customHeight="1" thickBot="1" x14ac:dyDescent="0.35">
      <c r="A19" s="660">
        <v>12</v>
      </c>
      <c r="B19" s="677" t="s">
        <v>13</v>
      </c>
      <c r="C19" s="60">
        <v>2006</v>
      </c>
      <c r="D19" s="60" t="s">
        <v>7</v>
      </c>
      <c r="E19" s="108" t="s">
        <v>41</v>
      </c>
      <c r="F19" s="681">
        <v>6200</v>
      </c>
      <c r="G19" s="661">
        <f t="shared" si="0"/>
        <v>550.62166962699825</v>
      </c>
      <c r="H19" s="449">
        <v>12</v>
      </c>
      <c r="I19" s="663" t="s">
        <v>404</v>
      </c>
    </row>
    <row r="20" spans="1:9" ht="16.5" customHeight="1" thickTop="1" x14ac:dyDescent="0.3">
      <c r="A20" s="86">
        <v>13</v>
      </c>
      <c r="B20" s="87" t="s">
        <v>38</v>
      </c>
      <c r="C20" s="88">
        <v>1998</v>
      </c>
      <c r="D20" s="88" t="s">
        <v>5</v>
      </c>
      <c r="E20" s="89" t="s">
        <v>47</v>
      </c>
      <c r="F20" s="109">
        <v>6000</v>
      </c>
      <c r="G20" s="90">
        <f t="shared" si="0"/>
        <v>532.85968028419188</v>
      </c>
      <c r="H20" s="666"/>
      <c r="I20" s="662" t="s">
        <v>85</v>
      </c>
    </row>
    <row r="21" spans="1:9" ht="16.5" customHeight="1" x14ac:dyDescent="0.3">
      <c r="A21" s="92">
        <v>14</v>
      </c>
      <c r="B21" s="82" t="s">
        <v>39</v>
      </c>
      <c r="C21" s="620">
        <v>2011</v>
      </c>
      <c r="D21" s="50" t="s">
        <v>9</v>
      </c>
      <c r="E21" s="94" t="s">
        <v>47</v>
      </c>
      <c r="F21" s="386">
        <v>5880</v>
      </c>
      <c r="G21" s="2">
        <f t="shared" si="0"/>
        <v>522.20248667850797</v>
      </c>
      <c r="H21" s="21"/>
      <c r="I21" s="25" t="s">
        <v>443</v>
      </c>
    </row>
    <row r="22" spans="1:9" ht="16.5" customHeight="1" x14ac:dyDescent="0.3">
      <c r="A22" s="92">
        <v>15</v>
      </c>
      <c r="B22" s="82" t="s">
        <v>196</v>
      </c>
      <c r="C22" s="620">
        <v>2005</v>
      </c>
      <c r="D22" s="620" t="s">
        <v>7</v>
      </c>
      <c r="E22" s="94" t="s">
        <v>42</v>
      </c>
      <c r="F22" s="386">
        <v>5630</v>
      </c>
      <c r="G22" s="2">
        <f t="shared" si="0"/>
        <v>500</v>
      </c>
      <c r="H22" s="21"/>
      <c r="I22" s="649" t="s">
        <v>120</v>
      </c>
    </row>
    <row r="23" spans="1:9" ht="16.5" customHeight="1" x14ac:dyDescent="0.3">
      <c r="A23" s="92">
        <v>16</v>
      </c>
      <c r="B23" s="82" t="s">
        <v>197</v>
      </c>
      <c r="C23" s="620">
        <v>2008</v>
      </c>
      <c r="D23" s="620" t="s">
        <v>7</v>
      </c>
      <c r="E23" s="94" t="s">
        <v>42</v>
      </c>
      <c r="F23" s="682">
        <v>5510</v>
      </c>
      <c r="G23" s="2">
        <f t="shared" si="0"/>
        <v>489.34280639431614</v>
      </c>
      <c r="H23" s="21"/>
      <c r="I23" s="652" t="s">
        <v>254</v>
      </c>
    </row>
    <row r="24" spans="1:9" ht="16.5" customHeight="1" x14ac:dyDescent="0.3">
      <c r="A24" s="92">
        <v>17</v>
      </c>
      <c r="B24" s="82" t="s">
        <v>444</v>
      </c>
      <c r="C24" s="620">
        <v>2004</v>
      </c>
      <c r="D24" s="50" t="s">
        <v>5</v>
      </c>
      <c r="E24" s="478" t="s">
        <v>47</v>
      </c>
      <c r="F24" s="386">
        <v>5490</v>
      </c>
      <c r="G24" s="2">
        <f t="shared" si="0"/>
        <v>487.56660746003553</v>
      </c>
      <c r="H24" s="21"/>
      <c r="I24" s="25" t="s">
        <v>445</v>
      </c>
    </row>
    <row r="25" spans="1:9" ht="16.5" customHeight="1" x14ac:dyDescent="0.3">
      <c r="A25" s="82">
        <v>16</v>
      </c>
      <c r="B25" s="340" t="s">
        <v>8</v>
      </c>
      <c r="C25" s="620">
        <v>2010</v>
      </c>
      <c r="D25" s="620" t="s">
        <v>9</v>
      </c>
      <c r="E25" s="58" t="s">
        <v>41</v>
      </c>
      <c r="F25" s="683">
        <v>5390</v>
      </c>
      <c r="G25" s="2">
        <f t="shared" si="0"/>
        <v>478.68561278863234</v>
      </c>
      <c r="H25" s="667"/>
      <c r="I25" s="657" t="s">
        <v>447</v>
      </c>
    </row>
    <row r="26" spans="1:9" ht="16.5" customHeight="1" x14ac:dyDescent="0.3">
      <c r="A26" s="82">
        <v>17</v>
      </c>
      <c r="B26" s="82" t="s">
        <v>198</v>
      </c>
      <c r="C26" s="620">
        <v>2010</v>
      </c>
      <c r="D26" s="620" t="s">
        <v>9</v>
      </c>
      <c r="E26" s="94" t="s">
        <v>46</v>
      </c>
      <c r="F26" s="386">
        <v>5310</v>
      </c>
      <c r="G26" s="1">
        <f t="shared" si="0"/>
        <v>471.58081705150977</v>
      </c>
      <c r="H26" s="21"/>
      <c r="I26" s="658" t="s">
        <v>430</v>
      </c>
    </row>
    <row r="27" spans="1:9" ht="16.5" customHeight="1" x14ac:dyDescent="0.3">
      <c r="A27" s="82">
        <v>18</v>
      </c>
      <c r="B27" s="340" t="s">
        <v>10</v>
      </c>
      <c r="C27" s="620">
        <v>2010</v>
      </c>
      <c r="D27" s="620" t="s">
        <v>9</v>
      </c>
      <c r="E27" s="58" t="s">
        <v>41</v>
      </c>
      <c r="F27" s="684">
        <v>4710</v>
      </c>
      <c r="G27" s="2">
        <f t="shared" si="0"/>
        <v>418.29484902309059</v>
      </c>
      <c r="H27" s="667"/>
      <c r="I27" s="25" t="s">
        <v>314</v>
      </c>
    </row>
    <row r="28" spans="1:9" ht="16.5" customHeight="1" x14ac:dyDescent="0.3">
      <c r="A28" s="82">
        <v>19</v>
      </c>
      <c r="B28" s="340" t="s">
        <v>11</v>
      </c>
      <c r="C28" s="620">
        <v>2012</v>
      </c>
      <c r="D28" s="620" t="s">
        <v>12</v>
      </c>
      <c r="E28" s="58" t="s">
        <v>41</v>
      </c>
      <c r="F28" s="68">
        <v>4600</v>
      </c>
      <c r="G28" s="2">
        <f t="shared" si="0"/>
        <v>408.52575488454704</v>
      </c>
      <c r="H28" s="667"/>
      <c r="I28" s="655" t="s">
        <v>194</v>
      </c>
    </row>
    <row r="29" spans="1:9" ht="16.5" customHeight="1" x14ac:dyDescent="0.3">
      <c r="A29" s="82">
        <v>20</v>
      </c>
      <c r="B29" s="340" t="s">
        <v>346</v>
      </c>
      <c r="C29" s="620">
        <v>2002</v>
      </c>
      <c r="D29" s="620" t="s">
        <v>5</v>
      </c>
      <c r="E29" s="58" t="s">
        <v>41</v>
      </c>
      <c r="F29" s="68">
        <v>3520</v>
      </c>
      <c r="G29" s="2">
        <f t="shared" si="0"/>
        <v>312.61101243339255</v>
      </c>
      <c r="H29" s="667"/>
      <c r="I29" s="25" t="s">
        <v>348</v>
      </c>
    </row>
    <row r="30" spans="1:9" ht="16.5" customHeight="1" x14ac:dyDescent="0.3">
      <c r="A30" s="916"/>
      <c r="B30" s="919"/>
      <c r="C30" s="124"/>
      <c r="D30" s="124"/>
      <c r="E30" s="870"/>
      <c r="F30" s="917"/>
      <c r="G30" s="36"/>
      <c r="H30" s="686"/>
      <c r="I30" s="33"/>
    </row>
    <row r="31" spans="1:9" ht="16.5" customHeight="1" x14ac:dyDescent="0.25">
      <c r="A31" s="921" t="s">
        <v>522</v>
      </c>
      <c r="B31" s="921"/>
      <c r="C31" s="921"/>
      <c r="D31" s="921"/>
      <c r="E31" s="921"/>
      <c r="F31" s="921"/>
      <c r="G31" s="921"/>
      <c r="H31" s="921"/>
      <c r="I31" s="33"/>
    </row>
    <row r="32" spans="1:9" ht="16.5" customHeight="1" x14ac:dyDescent="0.25">
      <c r="A32" s="921"/>
      <c r="B32" s="921"/>
      <c r="C32" s="921"/>
      <c r="D32" s="921"/>
      <c r="E32" s="921"/>
      <c r="F32" s="921"/>
      <c r="G32" s="921"/>
      <c r="H32" s="921"/>
      <c r="I32" s="33"/>
    </row>
    <row r="33" spans="1:9" ht="16.5" customHeight="1" x14ac:dyDescent="0.25">
      <c r="A33" s="921"/>
      <c r="B33" s="921"/>
      <c r="C33" s="921"/>
      <c r="D33" s="921"/>
      <c r="E33" s="921"/>
      <c r="F33" s="921"/>
      <c r="G33" s="921"/>
      <c r="H33" s="921"/>
      <c r="I33" s="33"/>
    </row>
    <row r="34" spans="1:9" ht="16.5" customHeight="1" x14ac:dyDescent="0.3">
      <c r="A34" s="916"/>
      <c r="B34" s="919"/>
      <c r="C34" s="124"/>
      <c r="D34" s="124"/>
      <c r="E34" s="870"/>
      <c r="F34" s="917"/>
      <c r="G34" s="36"/>
      <c r="H34" s="686"/>
      <c r="I34" s="33"/>
    </row>
    <row r="35" spans="1:9" ht="16.5" customHeight="1" x14ac:dyDescent="0.25">
      <c r="A35" s="33" t="s">
        <v>104</v>
      </c>
      <c r="B35" s="34"/>
      <c r="C35" s="52"/>
      <c r="D35" s="35"/>
      <c r="E35" s="53"/>
      <c r="F35" s="53"/>
      <c r="G35" s="36"/>
      <c r="H35" s="54"/>
      <c r="I35" s="561"/>
    </row>
    <row r="36" spans="1:9" ht="16.5" customHeight="1" x14ac:dyDescent="0.25">
      <c r="A36" s="937" t="s">
        <v>105</v>
      </c>
      <c r="B36" s="937"/>
      <c r="C36" s="937"/>
      <c r="D36" s="937"/>
      <c r="E36" s="937"/>
      <c r="F36" s="937"/>
      <c r="G36" s="937"/>
      <c r="H36" s="937"/>
      <c r="I36" s="937"/>
    </row>
    <row r="37" spans="1:9" ht="16.5" customHeight="1" x14ac:dyDescent="0.25">
      <c r="A37" s="937"/>
      <c r="B37" s="937"/>
      <c r="C37" s="937"/>
      <c r="D37" s="937"/>
      <c r="E37" s="937"/>
      <c r="F37" s="937"/>
      <c r="G37" s="937"/>
      <c r="H37" s="937"/>
      <c r="I37" s="937"/>
    </row>
    <row r="38" spans="1:9" ht="16.5" customHeight="1" x14ac:dyDescent="0.3">
      <c r="A38" s="916"/>
      <c r="B38" s="919"/>
      <c r="C38" s="124"/>
      <c r="D38" s="124"/>
      <c r="E38" s="870"/>
      <c r="F38" s="917"/>
      <c r="G38" s="36"/>
      <c r="H38" s="686"/>
      <c r="I38" s="33"/>
    </row>
    <row r="39" spans="1:9" ht="16.5" customHeight="1" x14ac:dyDescent="0.3">
      <c r="A39" s="916"/>
      <c r="B39" s="919"/>
      <c r="C39" s="124"/>
      <c r="D39" s="124"/>
      <c r="E39" s="870"/>
      <c r="F39" s="917"/>
      <c r="G39" s="36"/>
      <c r="H39" s="686"/>
      <c r="I39" s="33"/>
    </row>
    <row r="40" spans="1:9" ht="16.5" customHeight="1" x14ac:dyDescent="0.3">
      <c r="A40" s="916"/>
      <c r="B40" s="919"/>
      <c r="C40" s="124"/>
      <c r="D40" s="124"/>
      <c r="E40" s="870"/>
      <c r="F40" s="917"/>
      <c r="G40" s="36"/>
      <c r="H40" s="686"/>
      <c r="I40" s="33"/>
    </row>
    <row r="41" spans="1:9" ht="16.5" customHeight="1" x14ac:dyDescent="0.3">
      <c r="A41" s="916"/>
      <c r="B41" s="919"/>
      <c r="C41" s="124"/>
      <c r="D41" s="124"/>
      <c r="E41" s="870"/>
      <c r="F41" s="917"/>
      <c r="G41" s="36"/>
      <c r="H41" s="686"/>
      <c r="I41" s="33"/>
    </row>
    <row r="42" spans="1:9" ht="16.5" customHeight="1" x14ac:dyDescent="0.3">
      <c r="A42" s="916"/>
      <c r="B42" s="919"/>
      <c r="C42" s="124"/>
      <c r="D42" s="124"/>
      <c r="E42" s="870"/>
      <c r="F42" s="917"/>
      <c r="G42" s="36"/>
      <c r="H42" s="686"/>
      <c r="I42" s="33"/>
    </row>
    <row r="43" spans="1:9" ht="16.5" customHeight="1" x14ac:dyDescent="0.3">
      <c r="A43" s="916"/>
      <c r="B43" s="919"/>
      <c r="C43" s="124"/>
      <c r="D43" s="124"/>
      <c r="E43" s="870"/>
      <c r="F43" s="917"/>
      <c r="G43" s="36"/>
      <c r="H43" s="686"/>
      <c r="I43" s="33"/>
    </row>
    <row r="44" spans="1:9" ht="16.5" customHeight="1" x14ac:dyDescent="0.3">
      <c r="A44" s="916"/>
      <c r="B44" s="919"/>
      <c r="C44" s="124"/>
      <c r="D44" s="124"/>
      <c r="E44" s="870"/>
      <c r="F44" s="917"/>
      <c r="G44" s="36"/>
      <c r="H44" s="686"/>
      <c r="I44" s="33"/>
    </row>
    <row r="45" spans="1:9" ht="16.5" customHeight="1" x14ac:dyDescent="0.3">
      <c r="A45" s="916"/>
      <c r="B45" s="919"/>
      <c r="C45" s="124"/>
      <c r="D45" s="124"/>
      <c r="E45" s="870"/>
      <c r="F45" s="917"/>
      <c r="G45" s="36"/>
      <c r="H45" s="686"/>
      <c r="I45" s="33"/>
    </row>
    <row r="46" spans="1:9" ht="16.5" customHeight="1" x14ac:dyDescent="0.3">
      <c r="A46" s="916"/>
      <c r="B46" s="919"/>
      <c r="C46" s="124"/>
      <c r="D46" s="124"/>
      <c r="E46" s="870"/>
      <c r="F46" s="917"/>
      <c r="G46" s="36"/>
      <c r="H46" s="686"/>
      <c r="I46" s="33"/>
    </row>
    <row r="47" spans="1:9" ht="16.5" customHeight="1" x14ac:dyDescent="0.3">
      <c r="A47" s="916"/>
      <c r="B47" s="919"/>
      <c r="C47" s="124"/>
      <c r="D47" s="124"/>
      <c r="E47" s="870"/>
      <c r="F47" s="917"/>
      <c r="G47" s="36"/>
      <c r="H47" s="686"/>
      <c r="I47" s="33"/>
    </row>
    <row r="48" spans="1:9" ht="16.5" customHeight="1" x14ac:dyDescent="0.3">
      <c r="A48" s="916"/>
      <c r="B48" s="919"/>
      <c r="C48" s="124"/>
      <c r="D48" s="124"/>
      <c r="E48" s="870"/>
      <c r="F48" s="917"/>
      <c r="G48" s="36"/>
      <c r="H48" s="686"/>
      <c r="I48" s="33"/>
    </row>
    <row r="49" spans="1:9" ht="16.5" customHeight="1" x14ac:dyDescent="0.3">
      <c r="A49" s="916"/>
      <c r="B49" s="919"/>
      <c r="C49" s="124"/>
      <c r="D49" s="124"/>
      <c r="E49" s="870"/>
      <c r="F49" s="917"/>
      <c r="G49" s="36"/>
      <c r="H49" s="686"/>
      <c r="I49" s="33"/>
    </row>
    <row r="50" spans="1:9" ht="16.5" customHeight="1" x14ac:dyDescent="0.25">
      <c r="A50" s="922" t="s">
        <v>50</v>
      </c>
      <c r="B50" s="922"/>
      <c r="C50" s="922"/>
      <c r="D50" s="922"/>
      <c r="E50" s="922"/>
      <c r="F50" s="922"/>
      <c r="G50" s="922"/>
      <c r="H50" s="922"/>
      <c r="I50" s="922"/>
    </row>
    <row r="51" spans="1:9" ht="16.5" customHeight="1" x14ac:dyDescent="0.25">
      <c r="A51" s="947" t="s">
        <v>414</v>
      </c>
      <c r="B51" s="947"/>
      <c r="C51" s="947"/>
      <c r="D51" s="947"/>
      <c r="E51" s="947"/>
      <c r="F51" s="947"/>
      <c r="G51" s="947"/>
      <c r="H51" s="947"/>
      <c r="I51" s="947"/>
    </row>
    <row r="52" spans="1:9" ht="16.5" customHeight="1" x14ac:dyDescent="0.25">
      <c r="A52" s="922" t="s">
        <v>191</v>
      </c>
      <c r="B52" s="922"/>
      <c r="C52" s="922"/>
      <c r="D52" s="922"/>
      <c r="E52" s="922"/>
      <c r="F52" s="922"/>
      <c r="G52" s="922"/>
      <c r="H52" s="922"/>
      <c r="I52" s="922"/>
    </row>
    <row r="53" spans="1:9" ht="16.5" customHeight="1" x14ac:dyDescent="0.25">
      <c r="B53" s="33"/>
      <c r="C53" s="99"/>
      <c r="D53" s="56" t="s">
        <v>195</v>
      </c>
      <c r="E53" s="99"/>
      <c r="F53" s="686"/>
      <c r="G53" s="100"/>
      <c r="H53" s="11"/>
      <c r="I53" s="11"/>
    </row>
    <row r="54" spans="1:9" ht="16.5" customHeight="1" x14ac:dyDescent="0.25">
      <c r="A54" s="924" t="s">
        <v>195</v>
      </c>
      <c r="B54" s="925"/>
      <c r="C54" s="926" t="s">
        <v>0</v>
      </c>
      <c r="D54" s="927" t="s">
        <v>1</v>
      </c>
      <c r="E54" s="927" t="s">
        <v>49</v>
      </c>
      <c r="F54" s="928" t="s">
        <v>393</v>
      </c>
      <c r="G54" s="928"/>
      <c r="H54" s="928"/>
      <c r="I54" s="928"/>
    </row>
    <row r="55" spans="1:9" ht="16.5" customHeight="1" x14ac:dyDescent="0.25">
      <c r="A55" s="929" t="s">
        <v>54</v>
      </c>
      <c r="B55" s="931" t="s">
        <v>193</v>
      </c>
      <c r="C55" s="926"/>
      <c r="D55" s="927"/>
      <c r="E55" s="927"/>
      <c r="F55" s="946" t="s">
        <v>2</v>
      </c>
      <c r="G55" s="933" t="s">
        <v>3</v>
      </c>
      <c r="H55" s="948" t="s">
        <v>28</v>
      </c>
      <c r="I55" s="945" t="s">
        <v>57</v>
      </c>
    </row>
    <row r="56" spans="1:9" ht="16.5" customHeight="1" x14ac:dyDescent="0.25">
      <c r="A56" s="930"/>
      <c r="B56" s="932"/>
      <c r="C56" s="926"/>
      <c r="D56" s="927"/>
      <c r="E56" s="927"/>
      <c r="F56" s="946"/>
      <c r="G56" s="933"/>
      <c r="H56" s="949"/>
      <c r="I56" s="945"/>
    </row>
    <row r="57" spans="1:9" ht="16.5" customHeight="1" x14ac:dyDescent="0.3">
      <c r="A57" s="82">
        <v>1</v>
      </c>
      <c r="B57" s="82" t="s">
        <v>33</v>
      </c>
      <c r="C57" s="844">
        <v>2010</v>
      </c>
      <c r="D57" s="844" t="s">
        <v>9</v>
      </c>
      <c r="E57" s="94" t="s">
        <v>45</v>
      </c>
      <c r="F57" s="386">
        <v>7210</v>
      </c>
      <c r="G57" s="2">
        <f>F57*1000/11260</f>
        <v>640.31971580817049</v>
      </c>
      <c r="H57" s="17">
        <v>1</v>
      </c>
      <c r="I57" s="862" t="s">
        <v>448</v>
      </c>
    </row>
    <row r="58" spans="1:9" ht="16.5" customHeight="1" x14ac:dyDescent="0.3">
      <c r="A58" s="82">
        <v>2</v>
      </c>
      <c r="B58" s="82" t="s">
        <v>32</v>
      </c>
      <c r="C58" s="844">
        <v>2007</v>
      </c>
      <c r="D58" s="844" t="s">
        <v>7</v>
      </c>
      <c r="E58" s="94" t="s">
        <v>43</v>
      </c>
      <c r="F58" s="841">
        <v>6490</v>
      </c>
      <c r="G58" s="2">
        <f>F58*1000/11260</f>
        <v>576.37655417406745</v>
      </c>
      <c r="H58" s="386">
        <v>2</v>
      </c>
      <c r="I58" s="448" t="s">
        <v>77</v>
      </c>
    </row>
    <row r="59" spans="1:9" ht="16.5" customHeight="1" x14ac:dyDescent="0.3">
      <c r="A59" s="82">
        <v>3</v>
      </c>
      <c r="B59" s="82" t="s">
        <v>111</v>
      </c>
      <c r="C59" s="844">
        <v>2010</v>
      </c>
      <c r="D59" s="844" t="s">
        <v>9</v>
      </c>
      <c r="E59" s="94" t="s">
        <v>46</v>
      </c>
      <c r="F59" s="386">
        <v>6350</v>
      </c>
      <c r="G59" s="1">
        <f>F59*1000/11260</f>
        <v>563.94316163410303</v>
      </c>
      <c r="H59" s="457" t="s">
        <v>318</v>
      </c>
      <c r="I59" s="678" t="s">
        <v>363</v>
      </c>
    </row>
    <row r="60" spans="1:9" ht="16.5" customHeight="1" x14ac:dyDescent="0.3">
      <c r="A60" s="82">
        <v>4</v>
      </c>
      <c r="B60" s="356" t="s">
        <v>13</v>
      </c>
      <c r="C60" s="88">
        <v>2006</v>
      </c>
      <c r="D60" s="88" t="s">
        <v>7</v>
      </c>
      <c r="E60" s="98" t="s">
        <v>41</v>
      </c>
      <c r="F60" s="687">
        <v>6200</v>
      </c>
      <c r="G60" s="1">
        <f t="shared" ref="G60:G74" si="1">F60*1000/11260</f>
        <v>550.62166962699825</v>
      </c>
      <c r="H60" s="659">
        <v>3</v>
      </c>
      <c r="I60" s="863" t="s">
        <v>404</v>
      </c>
    </row>
    <row r="61" spans="1:9" ht="16.5" customHeight="1" x14ac:dyDescent="0.3">
      <c r="A61" s="82">
        <v>6</v>
      </c>
      <c r="B61" s="82" t="s">
        <v>39</v>
      </c>
      <c r="C61" s="844">
        <v>2011</v>
      </c>
      <c r="D61" s="50" t="s">
        <v>9</v>
      </c>
      <c r="E61" s="94" t="s">
        <v>47</v>
      </c>
      <c r="F61" s="386">
        <v>5880</v>
      </c>
      <c r="G61" s="1">
        <f t="shared" si="1"/>
        <v>522.20248667850797</v>
      </c>
      <c r="H61" s="456">
        <v>3</v>
      </c>
      <c r="I61" s="864" t="s">
        <v>443</v>
      </c>
    </row>
    <row r="62" spans="1:9" ht="16.5" customHeight="1" x14ac:dyDescent="0.3">
      <c r="A62" s="82">
        <v>7</v>
      </c>
      <c r="B62" s="82" t="s">
        <v>196</v>
      </c>
      <c r="C62" s="844">
        <v>2005</v>
      </c>
      <c r="D62" s="844" t="s">
        <v>7</v>
      </c>
      <c r="E62" s="94" t="s">
        <v>42</v>
      </c>
      <c r="F62" s="386">
        <v>5630</v>
      </c>
      <c r="G62" s="1">
        <f t="shared" si="1"/>
        <v>500</v>
      </c>
      <c r="H62" s="457" t="s">
        <v>318</v>
      </c>
      <c r="I62" s="651" t="s">
        <v>120</v>
      </c>
    </row>
    <row r="63" spans="1:9" ht="16.5" customHeight="1" x14ac:dyDescent="0.3">
      <c r="A63" s="82">
        <v>8</v>
      </c>
      <c r="B63" s="82" t="s">
        <v>197</v>
      </c>
      <c r="C63" s="844">
        <v>2008</v>
      </c>
      <c r="D63" s="50" t="s">
        <v>7</v>
      </c>
      <c r="E63" s="94" t="s">
        <v>42</v>
      </c>
      <c r="F63" s="841">
        <v>5510</v>
      </c>
      <c r="G63" s="1">
        <f t="shared" si="1"/>
        <v>489.34280639431614</v>
      </c>
      <c r="H63" s="21">
        <v>6</v>
      </c>
      <c r="I63" s="448" t="s">
        <v>254</v>
      </c>
    </row>
    <row r="64" spans="1:9" ht="16.5" customHeight="1" x14ac:dyDescent="0.3">
      <c r="A64" s="82">
        <v>9</v>
      </c>
      <c r="B64" s="458" t="s">
        <v>8</v>
      </c>
      <c r="C64" s="844">
        <v>2010</v>
      </c>
      <c r="D64" s="844" t="s">
        <v>9</v>
      </c>
      <c r="E64" s="58" t="s">
        <v>41</v>
      </c>
      <c r="F64" s="683">
        <v>5390</v>
      </c>
      <c r="G64" s="1">
        <f t="shared" si="1"/>
        <v>478.68561278863234</v>
      </c>
      <c r="H64" s="21">
        <v>7</v>
      </c>
      <c r="I64" s="865" t="s">
        <v>447</v>
      </c>
    </row>
    <row r="65" spans="1:9" ht="16.5" customHeight="1" x14ac:dyDescent="0.3">
      <c r="A65" s="82">
        <v>10</v>
      </c>
      <c r="B65" s="82" t="s">
        <v>198</v>
      </c>
      <c r="C65" s="844">
        <v>2010</v>
      </c>
      <c r="D65" s="844" t="s">
        <v>9</v>
      </c>
      <c r="E65" s="94" t="s">
        <v>46</v>
      </c>
      <c r="F65" s="688">
        <v>5310</v>
      </c>
      <c r="G65" s="1">
        <f t="shared" si="1"/>
        <v>471.58081705150977</v>
      </c>
      <c r="H65" s="21">
        <v>9</v>
      </c>
      <c r="I65" s="864" t="s">
        <v>430</v>
      </c>
    </row>
    <row r="66" spans="1:9" ht="16.5" customHeight="1" x14ac:dyDescent="0.3">
      <c r="A66" s="82">
        <v>11</v>
      </c>
      <c r="B66" s="82" t="s">
        <v>200</v>
      </c>
      <c r="C66" s="845">
        <v>2012</v>
      </c>
      <c r="D66" s="101" t="s">
        <v>12</v>
      </c>
      <c r="E66" s="673" t="s">
        <v>43</v>
      </c>
      <c r="F66" s="689">
        <v>5130</v>
      </c>
      <c r="G66" s="1">
        <f t="shared" si="1"/>
        <v>455.59502664298401</v>
      </c>
      <c r="H66" s="21">
        <v>11</v>
      </c>
      <c r="I66" s="674" t="s">
        <v>453</v>
      </c>
    </row>
    <row r="67" spans="1:9" ht="16.5" customHeight="1" thickBot="1" x14ac:dyDescent="0.35">
      <c r="A67" s="95">
        <v>12</v>
      </c>
      <c r="B67" s="95" t="s">
        <v>142</v>
      </c>
      <c r="C67" s="60">
        <v>2011</v>
      </c>
      <c r="D67" s="60" t="s">
        <v>9</v>
      </c>
      <c r="E67" s="96" t="s">
        <v>143</v>
      </c>
      <c r="F67" s="860">
        <v>4990</v>
      </c>
      <c r="G67" s="102">
        <f t="shared" si="1"/>
        <v>443.16163410301954</v>
      </c>
      <c r="H67" s="449">
        <v>8</v>
      </c>
      <c r="I67" s="861" t="s">
        <v>77</v>
      </c>
    </row>
    <row r="68" spans="1:9" ht="16.5" customHeight="1" thickTop="1" x14ac:dyDescent="0.3">
      <c r="A68" s="87">
        <v>13</v>
      </c>
      <c r="B68" s="87" t="s">
        <v>199</v>
      </c>
      <c r="C68" s="88">
        <v>2007</v>
      </c>
      <c r="D68" s="88" t="s">
        <v>7</v>
      </c>
      <c r="E68" s="858" t="s">
        <v>46</v>
      </c>
      <c r="F68" s="109">
        <v>4910</v>
      </c>
      <c r="G68" s="37">
        <f t="shared" si="1"/>
        <v>436.05683836589697</v>
      </c>
      <c r="H68" s="666">
        <v>10</v>
      </c>
      <c r="I68" s="859" t="s">
        <v>253</v>
      </c>
    </row>
    <row r="69" spans="1:9" ht="16.5" customHeight="1" x14ac:dyDescent="0.3">
      <c r="A69" s="87">
        <v>14</v>
      </c>
      <c r="B69" s="87" t="s">
        <v>201</v>
      </c>
      <c r="C69" s="88">
        <v>2008</v>
      </c>
      <c r="D69" s="120" t="s">
        <v>7</v>
      </c>
      <c r="E69" s="89" t="s">
        <v>72</v>
      </c>
      <c r="F69" s="691">
        <v>4860</v>
      </c>
      <c r="G69" s="1">
        <f t="shared" si="1"/>
        <v>431.61634103019537</v>
      </c>
      <c r="H69" s="666">
        <v>12</v>
      </c>
      <c r="I69" s="674" t="s">
        <v>449</v>
      </c>
    </row>
    <row r="70" spans="1:9" ht="16.5" customHeight="1" x14ac:dyDescent="0.3">
      <c r="A70" s="82">
        <v>15</v>
      </c>
      <c r="B70" s="330" t="s">
        <v>450</v>
      </c>
      <c r="C70" s="64">
        <v>2008</v>
      </c>
      <c r="D70" s="64"/>
      <c r="E70" s="478" t="s">
        <v>84</v>
      </c>
      <c r="F70" s="690">
        <v>4570</v>
      </c>
      <c r="G70" s="1">
        <f t="shared" si="1"/>
        <v>405.86145648312612</v>
      </c>
      <c r="H70" s="481"/>
      <c r="I70" s="482" t="s">
        <v>451</v>
      </c>
    </row>
    <row r="71" spans="1:9" ht="16.5" customHeight="1" x14ac:dyDescent="0.3">
      <c r="A71" s="82">
        <v>16</v>
      </c>
      <c r="B71" s="330" t="s">
        <v>157</v>
      </c>
      <c r="C71" s="64">
        <v>2010</v>
      </c>
      <c r="D71" s="64" t="s">
        <v>9</v>
      </c>
      <c r="E71" s="478" t="s">
        <v>452</v>
      </c>
      <c r="F71" s="690">
        <v>4550</v>
      </c>
      <c r="G71" s="1">
        <f t="shared" si="1"/>
        <v>404.08525754884545</v>
      </c>
      <c r="H71" s="481"/>
      <c r="I71" s="482" t="s">
        <v>82</v>
      </c>
    </row>
    <row r="72" spans="1:9" ht="16.5" customHeight="1" x14ac:dyDescent="0.3">
      <c r="A72" s="82">
        <v>17</v>
      </c>
      <c r="B72" s="458" t="s">
        <v>10</v>
      </c>
      <c r="C72" s="844">
        <v>2010</v>
      </c>
      <c r="D72" s="844" t="s">
        <v>9</v>
      </c>
      <c r="E72" s="58" t="s">
        <v>41</v>
      </c>
      <c r="F72" s="683">
        <v>4710</v>
      </c>
      <c r="G72" s="1">
        <f t="shared" si="1"/>
        <v>418.29484902309059</v>
      </c>
      <c r="H72" s="480">
        <v>14</v>
      </c>
      <c r="I72" s="25" t="s">
        <v>314</v>
      </c>
    </row>
    <row r="73" spans="1:9" ht="16.5" customHeight="1" x14ac:dyDescent="0.3">
      <c r="A73" s="82">
        <v>18</v>
      </c>
      <c r="B73" s="458" t="s">
        <v>11</v>
      </c>
      <c r="C73" s="844">
        <v>2012</v>
      </c>
      <c r="D73" s="844" t="s">
        <v>12</v>
      </c>
      <c r="E73" s="58" t="s">
        <v>41</v>
      </c>
      <c r="F73" s="68">
        <v>4600</v>
      </c>
      <c r="G73" s="1">
        <f t="shared" si="1"/>
        <v>408.52575488454704</v>
      </c>
      <c r="H73" s="480">
        <v>15</v>
      </c>
      <c r="I73" s="25" t="s">
        <v>194</v>
      </c>
    </row>
    <row r="74" spans="1:9" ht="18.75" x14ac:dyDescent="0.3">
      <c r="A74" s="82">
        <v>19</v>
      </c>
      <c r="B74" s="458" t="s">
        <v>14</v>
      </c>
      <c r="C74" s="844">
        <v>2009</v>
      </c>
      <c r="D74" s="844" t="s">
        <v>9</v>
      </c>
      <c r="E74" s="58" t="s">
        <v>41</v>
      </c>
      <c r="F74" s="68">
        <v>4540</v>
      </c>
      <c r="G74" s="1">
        <f t="shared" si="1"/>
        <v>403.19715808170514</v>
      </c>
      <c r="H74" s="21"/>
      <c r="I74" s="25" t="s">
        <v>314</v>
      </c>
    </row>
    <row r="75" spans="1:9" ht="18.75" x14ac:dyDescent="0.3">
      <c r="A75" s="916"/>
      <c r="B75" s="916"/>
      <c r="C75" s="124"/>
      <c r="D75" s="124"/>
      <c r="E75" s="870"/>
      <c r="F75" s="917"/>
      <c r="G75" s="36"/>
      <c r="H75" s="918"/>
      <c r="I75" s="33"/>
    </row>
    <row r="76" spans="1:9" ht="15" x14ac:dyDescent="0.25">
      <c r="A76" s="921" t="s">
        <v>522</v>
      </c>
      <c r="B76" s="921"/>
      <c r="C76" s="921"/>
      <c r="D76" s="921"/>
      <c r="E76" s="921"/>
      <c r="F76" s="921"/>
      <c r="G76" s="921"/>
      <c r="H76" s="921"/>
      <c r="I76" s="33"/>
    </row>
    <row r="77" spans="1:9" ht="15" x14ac:dyDescent="0.25">
      <c r="A77" s="921"/>
      <c r="B77" s="921"/>
      <c r="C77" s="921"/>
      <c r="D77" s="921"/>
      <c r="E77" s="921"/>
      <c r="F77" s="921"/>
      <c r="G77" s="921"/>
      <c r="H77" s="921"/>
      <c r="I77" s="33"/>
    </row>
    <row r="78" spans="1:9" ht="15" x14ac:dyDescent="0.25">
      <c r="A78" s="921"/>
      <c r="B78" s="921"/>
      <c r="C78" s="921"/>
      <c r="D78" s="921"/>
      <c r="E78" s="921"/>
      <c r="F78" s="921"/>
      <c r="G78" s="921"/>
      <c r="H78" s="921"/>
      <c r="I78" s="33"/>
    </row>
    <row r="79" spans="1:9" ht="18.75" x14ac:dyDescent="0.3">
      <c r="A79" s="916"/>
      <c r="B79" s="916"/>
      <c r="C79" s="124"/>
      <c r="D79" s="124"/>
      <c r="E79" s="870"/>
      <c r="F79" s="917"/>
      <c r="G79" s="36"/>
      <c r="H79" s="918"/>
      <c r="I79" s="33"/>
    </row>
    <row r="80" spans="1:9" x14ac:dyDescent="0.25">
      <c r="A80" s="33" t="s">
        <v>104</v>
      </c>
      <c r="B80" s="34"/>
      <c r="C80" s="52"/>
      <c r="D80" s="35"/>
      <c r="E80" s="53"/>
      <c r="F80" s="53"/>
      <c r="G80" s="36"/>
      <c r="H80" s="54"/>
      <c r="I80" s="561"/>
    </row>
    <row r="81" spans="1:9" ht="15" x14ac:dyDescent="0.25">
      <c r="A81" s="937" t="s">
        <v>105</v>
      </c>
      <c r="B81" s="937"/>
      <c r="C81" s="937"/>
      <c r="D81" s="937"/>
      <c r="E81" s="937"/>
      <c r="F81" s="937"/>
      <c r="G81" s="937"/>
      <c r="H81" s="937"/>
      <c r="I81" s="937"/>
    </row>
    <row r="82" spans="1:9" ht="15" x14ac:dyDescent="0.25">
      <c r="A82" s="937"/>
      <c r="B82" s="937"/>
      <c r="C82" s="937"/>
      <c r="D82" s="937"/>
      <c r="E82" s="937"/>
      <c r="F82" s="937"/>
      <c r="G82" s="937"/>
      <c r="H82" s="937"/>
      <c r="I82" s="937"/>
    </row>
    <row r="83" spans="1:9" ht="18.75" x14ac:dyDescent="0.3">
      <c r="A83" s="916"/>
      <c r="B83" s="916"/>
      <c r="C83" s="124"/>
      <c r="D83" s="124"/>
      <c r="E83" s="870"/>
      <c r="F83" s="917"/>
      <c r="G83" s="36"/>
      <c r="H83" s="918"/>
      <c r="I83" s="33"/>
    </row>
    <row r="84" spans="1:9" ht="18.75" x14ac:dyDescent="0.3">
      <c r="A84" s="916"/>
      <c r="B84" s="916"/>
      <c r="C84" s="124"/>
      <c r="D84" s="124"/>
      <c r="E84" s="870"/>
      <c r="F84" s="917"/>
      <c r="G84" s="36"/>
      <c r="H84" s="918"/>
      <c r="I84" s="33"/>
    </row>
    <row r="85" spans="1:9" ht="18.75" x14ac:dyDescent="0.3">
      <c r="A85" s="916"/>
      <c r="B85" s="916"/>
      <c r="C85" s="124"/>
      <c r="D85" s="124"/>
      <c r="E85" s="870"/>
      <c r="F85" s="917"/>
      <c r="G85" s="36"/>
      <c r="H85" s="918"/>
      <c r="I85" s="33"/>
    </row>
    <row r="86" spans="1:9" ht="18.75" x14ac:dyDescent="0.3">
      <c r="A86" s="916"/>
      <c r="B86" s="916"/>
      <c r="C86" s="124"/>
      <c r="D86" s="124"/>
      <c r="E86" s="870"/>
      <c r="F86" s="917"/>
      <c r="G86" s="36"/>
      <c r="H86" s="918"/>
      <c r="I86" s="33"/>
    </row>
    <row r="87" spans="1:9" ht="18.75" x14ac:dyDescent="0.3">
      <c r="A87" s="916"/>
      <c r="B87" s="916"/>
      <c r="C87" s="124"/>
      <c r="D87" s="124"/>
      <c r="E87" s="870"/>
      <c r="F87" s="917"/>
      <c r="G87" s="36"/>
      <c r="H87" s="918"/>
      <c r="I87" s="33"/>
    </row>
    <row r="88" spans="1:9" ht="18.75" x14ac:dyDescent="0.3">
      <c r="A88" s="916"/>
      <c r="B88" s="916"/>
      <c r="C88" s="124"/>
      <c r="D88" s="124"/>
      <c r="E88" s="870"/>
      <c r="F88" s="917"/>
      <c r="G88" s="36"/>
      <c r="H88" s="918"/>
      <c r="I88" s="33"/>
    </row>
    <row r="89" spans="1:9" ht="18.75" x14ac:dyDescent="0.3">
      <c r="A89" s="916"/>
      <c r="B89" s="916"/>
      <c r="C89" s="124"/>
      <c r="D89" s="124"/>
      <c r="E89" s="870"/>
      <c r="F89" s="917"/>
      <c r="G89" s="36"/>
      <c r="H89" s="918"/>
      <c r="I89" s="33"/>
    </row>
    <row r="90" spans="1:9" ht="18.75" x14ac:dyDescent="0.3">
      <c r="A90" s="916"/>
      <c r="B90" s="916"/>
      <c r="C90" s="124"/>
      <c r="D90" s="124"/>
      <c r="E90" s="870"/>
      <c r="F90" s="917"/>
      <c r="G90" s="36"/>
      <c r="H90" s="918"/>
      <c r="I90" s="33"/>
    </row>
    <row r="91" spans="1:9" ht="18.75" x14ac:dyDescent="0.3">
      <c r="A91" s="916"/>
      <c r="B91" s="916"/>
      <c r="C91" s="124"/>
      <c r="D91" s="124"/>
      <c r="E91" s="870"/>
      <c r="F91" s="917"/>
      <c r="G91" s="36"/>
      <c r="H91" s="918"/>
      <c r="I91" s="33"/>
    </row>
    <row r="92" spans="1:9" ht="18.75" x14ac:dyDescent="0.3">
      <c r="A92" s="916"/>
      <c r="B92" s="916"/>
      <c r="C92" s="124"/>
      <c r="D92" s="124"/>
      <c r="E92" s="870"/>
      <c r="F92" s="917"/>
      <c r="G92" s="36"/>
      <c r="H92" s="918"/>
      <c r="I92" s="33"/>
    </row>
    <row r="93" spans="1:9" ht="18.75" x14ac:dyDescent="0.3">
      <c r="A93" s="916"/>
      <c r="B93" s="916"/>
      <c r="C93" s="124"/>
      <c r="D93" s="124"/>
      <c r="E93" s="870"/>
      <c r="F93" s="917"/>
      <c r="G93" s="36"/>
      <c r="H93" s="918"/>
      <c r="I93" s="33"/>
    </row>
    <row r="94" spans="1:9" ht="18.75" x14ac:dyDescent="0.3">
      <c r="A94" s="916"/>
      <c r="B94" s="916"/>
      <c r="C94" s="124"/>
      <c r="D94" s="124"/>
      <c r="E94" s="870"/>
      <c r="F94" s="917"/>
      <c r="G94" s="36"/>
      <c r="H94" s="918"/>
      <c r="I94" s="33"/>
    </row>
    <row r="95" spans="1:9" ht="18.75" x14ac:dyDescent="0.3">
      <c r="A95" s="916"/>
      <c r="B95" s="916"/>
      <c r="C95" s="124"/>
      <c r="D95" s="124"/>
      <c r="E95" s="870"/>
      <c r="F95" s="917"/>
      <c r="G95" s="36"/>
      <c r="H95" s="918"/>
      <c r="I95" s="33"/>
    </row>
    <row r="96" spans="1:9" ht="18.75" x14ac:dyDescent="0.3">
      <c r="A96" s="670"/>
      <c r="B96" s="670"/>
      <c r="C96" s="671"/>
      <c r="D96" s="671"/>
      <c r="E96" s="675"/>
      <c r="F96" s="685"/>
      <c r="G96" s="29"/>
      <c r="H96" s="676"/>
      <c r="I96" s="672"/>
    </row>
    <row r="97" spans="1:9" x14ac:dyDescent="0.25">
      <c r="A97" s="922" t="s">
        <v>50</v>
      </c>
      <c r="B97" s="922"/>
      <c r="C97" s="922"/>
      <c r="D97" s="922"/>
      <c r="E97" s="922"/>
      <c r="F97" s="922"/>
      <c r="G97" s="922"/>
      <c r="H97" s="922"/>
      <c r="I97" s="922"/>
    </row>
    <row r="98" spans="1:9" x14ac:dyDescent="0.25">
      <c r="A98" s="947" t="s">
        <v>414</v>
      </c>
      <c r="B98" s="947"/>
      <c r="C98" s="947"/>
      <c r="D98" s="947"/>
      <c r="E98" s="947"/>
      <c r="F98" s="947"/>
      <c r="G98" s="947"/>
      <c r="H98" s="947"/>
      <c r="I98" s="947"/>
    </row>
    <row r="99" spans="1:9" x14ac:dyDescent="0.25">
      <c r="A99" s="922" t="s">
        <v>191</v>
      </c>
      <c r="B99" s="922"/>
      <c r="C99" s="922"/>
      <c r="D99" s="922"/>
      <c r="E99" s="922"/>
      <c r="F99" s="922"/>
      <c r="G99" s="922"/>
      <c r="H99" s="922"/>
      <c r="I99" s="922"/>
    </row>
    <row r="100" spans="1:9" x14ac:dyDescent="0.25">
      <c r="B100" s="11"/>
      <c r="C100" s="11"/>
      <c r="D100" s="106" t="s">
        <v>140</v>
      </c>
      <c r="E100" s="12"/>
      <c r="F100" s="144"/>
      <c r="G100" s="11"/>
      <c r="H100" s="11"/>
      <c r="I100" s="11"/>
    </row>
    <row r="101" spans="1:9" ht="15" customHeight="1" x14ac:dyDescent="0.25">
      <c r="A101" s="924" t="s">
        <v>140</v>
      </c>
      <c r="B101" s="925"/>
      <c r="C101" s="926" t="s">
        <v>0</v>
      </c>
      <c r="D101" s="927" t="s">
        <v>1</v>
      </c>
      <c r="E101" s="927" t="s">
        <v>49</v>
      </c>
      <c r="F101" s="950" t="s">
        <v>393</v>
      </c>
      <c r="G101" s="951"/>
      <c r="H101" s="951"/>
      <c r="I101" s="952"/>
    </row>
    <row r="102" spans="1:9" ht="15" customHeight="1" x14ac:dyDescent="0.25">
      <c r="A102" s="929" t="s">
        <v>54</v>
      </c>
      <c r="B102" s="931" t="s">
        <v>193</v>
      </c>
      <c r="C102" s="926"/>
      <c r="D102" s="927"/>
      <c r="E102" s="927"/>
      <c r="F102" s="946" t="s">
        <v>2</v>
      </c>
      <c r="G102" s="953" t="s">
        <v>3</v>
      </c>
      <c r="H102" s="948" t="s">
        <v>28</v>
      </c>
      <c r="I102" s="929" t="s">
        <v>57</v>
      </c>
    </row>
    <row r="103" spans="1:9" ht="17.25" customHeight="1" x14ac:dyDescent="0.25">
      <c r="A103" s="930"/>
      <c r="B103" s="932"/>
      <c r="C103" s="926"/>
      <c r="D103" s="927"/>
      <c r="E103" s="927"/>
      <c r="F103" s="946"/>
      <c r="G103" s="953"/>
      <c r="H103" s="949"/>
      <c r="I103" s="930"/>
    </row>
    <row r="104" spans="1:9" ht="17.25" customHeight="1" x14ac:dyDescent="0.3">
      <c r="A104" s="82">
        <v>1</v>
      </c>
      <c r="B104" s="82" t="s">
        <v>33</v>
      </c>
      <c r="C104" s="824">
        <v>2010</v>
      </c>
      <c r="D104" s="824" t="s">
        <v>9</v>
      </c>
      <c r="E104" s="94" t="s">
        <v>45</v>
      </c>
      <c r="F104" s="386">
        <v>7210</v>
      </c>
      <c r="G104" s="2">
        <f>F104*1000/10440</f>
        <v>690.61302681992333</v>
      </c>
      <c r="H104" s="17">
        <v>1</v>
      </c>
      <c r="I104" s="25" t="s">
        <v>448</v>
      </c>
    </row>
    <row r="105" spans="1:9" ht="17.25" customHeight="1" x14ac:dyDescent="0.3">
      <c r="A105" s="82">
        <v>2</v>
      </c>
      <c r="B105" s="82" t="s">
        <v>111</v>
      </c>
      <c r="C105" s="824">
        <v>2010</v>
      </c>
      <c r="D105" s="824" t="s">
        <v>9</v>
      </c>
      <c r="E105" s="94" t="s">
        <v>46</v>
      </c>
      <c r="F105" s="386">
        <v>6350</v>
      </c>
      <c r="G105" s="2">
        <f t="shared" ref="G105:G126" si="2">F105*1000/10440</f>
        <v>608.23754789272027</v>
      </c>
      <c r="H105" s="699" t="s">
        <v>461</v>
      </c>
      <c r="I105" s="25" t="s">
        <v>363</v>
      </c>
    </row>
    <row r="106" spans="1:9" ht="17.25" customHeight="1" x14ac:dyDescent="0.3">
      <c r="A106" s="82">
        <v>3</v>
      </c>
      <c r="B106" s="82" t="s">
        <v>39</v>
      </c>
      <c r="C106" s="824">
        <v>2011</v>
      </c>
      <c r="D106" s="50" t="s">
        <v>9</v>
      </c>
      <c r="E106" s="94" t="s">
        <v>47</v>
      </c>
      <c r="F106" s="386">
        <v>5880</v>
      </c>
      <c r="G106" s="2">
        <f t="shared" si="2"/>
        <v>563.21839080459768</v>
      </c>
      <c r="H106" s="456">
        <v>3</v>
      </c>
      <c r="I106" s="25" t="s">
        <v>443</v>
      </c>
    </row>
    <row r="107" spans="1:9" ht="17.25" customHeight="1" x14ac:dyDescent="0.3">
      <c r="A107" s="82">
        <v>4</v>
      </c>
      <c r="B107" s="340" t="s">
        <v>8</v>
      </c>
      <c r="C107" s="824">
        <v>2010</v>
      </c>
      <c r="D107" s="824" t="s">
        <v>9</v>
      </c>
      <c r="E107" s="58" t="s">
        <v>41</v>
      </c>
      <c r="F107" s="683">
        <v>5390</v>
      </c>
      <c r="G107" s="2">
        <f t="shared" si="2"/>
        <v>516.28352490421457</v>
      </c>
      <c r="H107" s="822">
        <v>4</v>
      </c>
      <c r="I107" s="716" t="s">
        <v>404</v>
      </c>
    </row>
    <row r="108" spans="1:9" ht="17.25" customHeight="1" x14ac:dyDescent="0.3">
      <c r="A108" s="82">
        <v>5</v>
      </c>
      <c r="B108" s="82" t="s">
        <v>198</v>
      </c>
      <c r="C108" s="824">
        <v>2010</v>
      </c>
      <c r="D108" s="824" t="s">
        <v>9</v>
      </c>
      <c r="E108" s="94" t="s">
        <v>46</v>
      </c>
      <c r="F108" s="386">
        <v>5310</v>
      </c>
      <c r="G108" s="2">
        <f t="shared" si="2"/>
        <v>508.62068965517244</v>
      </c>
      <c r="H108" s="21">
        <v>5</v>
      </c>
      <c r="I108" s="25" t="s">
        <v>430</v>
      </c>
    </row>
    <row r="109" spans="1:9" ht="17.25" customHeight="1" x14ac:dyDescent="0.3">
      <c r="A109" s="82">
        <v>6</v>
      </c>
      <c r="B109" s="82" t="s">
        <v>200</v>
      </c>
      <c r="C109" s="824">
        <v>2012</v>
      </c>
      <c r="D109" s="824" t="s">
        <v>12</v>
      </c>
      <c r="E109" s="94" t="s">
        <v>43</v>
      </c>
      <c r="F109" s="386">
        <v>5130</v>
      </c>
      <c r="G109" s="2">
        <f t="shared" si="2"/>
        <v>491.37931034482756</v>
      </c>
      <c r="H109" s="21">
        <v>6</v>
      </c>
      <c r="I109" s="25" t="s">
        <v>453</v>
      </c>
    </row>
    <row r="110" spans="1:9" ht="17.25" customHeight="1" x14ac:dyDescent="0.3">
      <c r="A110" s="82">
        <v>7</v>
      </c>
      <c r="B110" s="82" t="s">
        <v>142</v>
      </c>
      <c r="C110" s="824">
        <v>2011</v>
      </c>
      <c r="D110" s="824" t="s">
        <v>9</v>
      </c>
      <c r="E110" s="94" t="s">
        <v>143</v>
      </c>
      <c r="F110" s="821">
        <v>4990</v>
      </c>
      <c r="G110" s="2">
        <f t="shared" si="2"/>
        <v>477.96934865900386</v>
      </c>
      <c r="H110" s="21">
        <v>7</v>
      </c>
      <c r="I110" s="448" t="s">
        <v>77</v>
      </c>
    </row>
    <row r="111" spans="1:9" ht="17.25" customHeight="1" x14ac:dyDescent="0.3">
      <c r="A111" s="82">
        <v>8</v>
      </c>
      <c r="B111" s="340" t="s">
        <v>10</v>
      </c>
      <c r="C111" s="824">
        <v>2010</v>
      </c>
      <c r="D111" s="824" t="s">
        <v>9</v>
      </c>
      <c r="E111" s="58" t="s">
        <v>41</v>
      </c>
      <c r="F111" s="683">
        <v>4710</v>
      </c>
      <c r="G111" s="2">
        <f t="shared" si="2"/>
        <v>451.14942528735634</v>
      </c>
      <c r="H111" s="21">
        <v>8</v>
      </c>
      <c r="I111" s="25" t="s">
        <v>475</v>
      </c>
    </row>
    <row r="112" spans="1:9" ht="17.25" customHeight="1" x14ac:dyDescent="0.3">
      <c r="A112" s="82">
        <v>9</v>
      </c>
      <c r="B112" s="340" t="s">
        <v>11</v>
      </c>
      <c r="C112" s="824">
        <v>2012</v>
      </c>
      <c r="D112" s="824" t="s">
        <v>12</v>
      </c>
      <c r="E112" s="58" t="s">
        <v>41</v>
      </c>
      <c r="F112" s="68">
        <v>4600</v>
      </c>
      <c r="G112" s="2">
        <f t="shared" si="2"/>
        <v>440.61302681992339</v>
      </c>
      <c r="H112" s="21">
        <v>9</v>
      </c>
      <c r="I112" s="25" t="s">
        <v>194</v>
      </c>
    </row>
    <row r="113" spans="1:9" ht="17.25" customHeight="1" x14ac:dyDescent="0.3">
      <c r="A113" s="82">
        <v>10</v>
      </c>
      <c r="B113" s="73" t="s">
        <v>157</v>
      </c>
      <c r="C113" s="824">
        <v>2010</v>
      </c>
      <c r="D113" s="824" t="s">
        <v>9</v>
      </c>
      <c r="E113" s="94" t="s">
        <v>48</v>
      </c>
      <c r="F113" s="692">
        <v>4550</v>
      </c>
      <c r="G113" s="2">
        <f t="shared" si="2"/>
        <v>435.82375478927202</v>
      </c>
      <c r="H113" s="21">
        <v>10</v>
      </c>
      <c r="I113" s="25" t="s">
        <v>82</v>
      </c>
    </row>
    <row r="114" spans="1:9" ht="17.25" customHeight="1" x14ac:dyDescent="0.3">
      <c r="A114" s="82">
        <v>11</v>
      </c>
      <c r="B114" s="340" t="s">
        <v>14</v>
      </c>
      <c r="C114" s="824">
        <v>2009</v>
      </c>
      <c r="D114" s="824" t="s">
        <v>9</v>
      </c>
      <c r="E114" s="58" t="s">
        <v>41</v>
      </c>
      <c r="F114" s="68">
        <v>4540</v>
      </c>
      <c r="G114" s="2">
        <f t="shared" si="2"/>
        <v>434.86590038314176</v>
      </c>
      <c r="H114" s="21">
        <v>11</v>
      </c>
      <c r="I114" s="25" t="s">
        <v>314</v>
      </c>
    </row>
    <row r="115" spans="1:9" ht="17.25" customHeight="1" thickBot="1" x14ac:dyDescent="0.35">
      <c r="A115" s="95">
        <v>12</v>
      </c>
      <c r="B115" s="677" t="s">
        <v>15</v>
      </c>
      <c r="C115" s="60">
        <v>2009</v>
      </c>
      <c r="D115" s="60" t="s">
        <v>9</v>
      </c>
      <c r="E115" s="108" t="s">
        <v>41</v>
      </c>
      <c r="F115" s="857">
        <v>4170</v>
      </c>
      <c r="G115" s="661">
        <f t="shared" si="2"/>
        <v>399.42528735632186</v>
      </c>
      <c r="H115" s="449">
        <v>12</v>
      </c>
      <c r="I115" s="59" t="s">
        <v>328</v>
      </c>
    </row>
    <row r="116" spans="1:9" ht="17.25" customHeight="1" thickTop="1" x14ac:dyDescent="0.3">
      <c r="A116" s="830">
        <v>13</v>
      </c>
      <c r="B116" s="356" t="s">
        <v>16</v>
      </c>
      <c r="C116" s="88">
        <v>2010</v>
      </c>
      <c r="D116" s="88" t="s">
        <v>9</v>
      </c>
      <c r="E116" s="98" t="s">
        <v>41</v>
      </c>
      <c r="F116" s="831">
        <v>4130</v>
      </c>
      <c r="G116" s="90">
        <f t="shared" si="2"/>
        <v>395.59386973180079</v>
      </c>
      <c r="H116" s="712"/>
      <c r="I116" s="656" t="s">
        <v>292</v>
      </c>
    </row>
    <row r="117" spans="1:9" ht="17.25" customHeight="1" x14ac:dyDescent="0.3">
      <c r="A117" s="82">
        <v>14</v>
      </c>
      <c r="B117" s="568" t="s">
        <v>264</v>
      </c>
      <c r="C117" s="620">
        <v>2011</v>
      </c>
      <c r="D117" s="50" t="s">
        <v>9</v>
      </c>
      <c r="E117" s="94" t="s">
        <v>63</v>
      </c>
      <c r="F117" s="696">
        <v>4110</v>
      </c>
      <c r="G117" s="90">
        <f t="shared" si="2"/>
        <v>393.67816091954023</v>
      </c>
      <c r="H117" s="321"/>
      <c r="I117" s="701" t="s">
        <v>170</v>
      </c>
    </row>
    <row r="118" spans="1:9" ht="17.25" customHeight="1" x14ac:dyDescent="0.3">
      <c r="A118" s="82">
        <v>15</v>
      </c>
      <c r="B118" s="568" t="s">
        <v>202</v>
      </c>
      <c r="C118" s="620">
        <v>2014</v>
      </c>
      <c r="D118" s="620" t="s">
        <v>21</v>
      </c>
      <c r="E118" s="112" t="s">
        <v>45</v>
      </c>
      <c r="F118" s="696">
        <v>4070</v>
      </c>
      <c r="G118" s="90">
        <f t="shared" si="2"/>
        <v>389.84674329501917</v>
      </c>
      <c r="H118" s="321"/>
      <c r="I118" s="650" t="s">
        <v>77</v>
      </c>
    </row>
    <row r="119" spans="1:9" ht="17.25" customHeight="1" x14ac:dyDescent="0.3">
      <c r="A119" s="82">
        <v>16</v>
      </c>
      <c r="B119" s="568" t="s">
        <v>207</v>
      </c>
      <c r="C119" s="620">
        <v>2012</v>
      </c>
      <c r="D119" s="620" t="s">
        <v>12</v>
      </c>
      <c r="E119" s="112" t="s">
        <v>125</v>
      </c>
      <c r="F119" s="386">
        <v>3890</v>
      </c>
      <c r="G119" s="90">
        <f t="shared" si="2"/>
        <v>372.60536398467434</v>
      </c>
      <c r="H119" s="321"/>
      <c r="I119" s="25" t="s">
        <v>454</v>
      </c>
    </row>
    <row r="120" spans="1:9" ht="17.25" customHeight="1" x14ac:dyDescent="0.3">
      <c r="A120" s="82">
        <v>17</v>
      </c>
      <c r="B120" s="568" t="s">
        <v>265</v>
      </c>
      <c r="C120" s="620">
        <v>2011</v>
      </c>
      <c r="D120" s="50" t="s">
        <v>9</v>
      </c>
      <c r="E120" s="112" t="s">
        <v>42</v>
      </c>
      <c r="F120" s="698">
        <v>3790</v>
      </c>
      <c r="G120" s="90">
        <f t="shared" si="2"/>
        <v>363.02681992337165</v>
      </c>
      <c r="H120" s="321"/>
      <c r="I120" s="668" t="s">
        <v>297</v>
      </c>
    </row>
    <row r="121" spans="1:9" ht="17.25" customHeight="1" x14ac:dyDescent="0.3">
      <c r="A121" s="82">
        <v>18</v>
      </c>
      <c r="B121" s="568" t="s">
        <v>206</v>
      </c>
      <c r="C121" s="620">
        <v>2014</v>
      </c>
      <c r="D121" s="620" t="s">
        <v>21</v>
      </c>
      <c r="E121" s="94" t="s">
        <v>46</v>
      </c>
      <c r="F121" s="386">
        <v>3770</v>
      </c>
      <c r="G121" s="90">
        <f t="shared" si="2"/>
        <v>361.11111111111109</v>
      </c>
      <c r="H121" s="321"/>
      <c r="I121" s="25" t="s">
        <v>440</v>
      </c>
    </row>
    <row r="122" spans="1:9" ht="17.25" customHeight="1" x14ac:dyDescent="0.3">
      <c r="A122" s="82">
        <v>19</v>
      </c>
      <c r="B122" s="568" t="s">
        <v>458</v>
      </c>
      <c r="C122" s="620">
        <v>2011</v>
      </c>
      <c r="D122" s="50" t="s">
        <v>9</v>
      </c>
      <c r="E122" s="94" t="s">
        <v>459</v>
      </c>
      <c r="F122" s="697">
        <v>3750</v>
      </c>
      <c r="G122" s="90">
        <f t="shared" si="2"/>
        <v>359.19540229885058</v>
      </c>
      <c r="H122" s="321"/>
      <c r="I122" s="25" t="s">
        <v>368</v>
      </c>
    </row>
    <row r="123" spans="1:9" ht="17.25" customHeight="1" x14ac:dyDescent="0.3">
      <c r="A123" s="82">
        <v>20</v>
      </c>
      <c r="B123" s="568" t="s">
        <v>203</v>
      </c>
      <c r="C123" s="620">
        <v>2013</v>
      </c>
      <c r="D123" s="50" t="s">
        <v>12</v>
      </c>
      <c r="E123" s="112" t="s">
        <v>44</v>
      </c>
      <c r="F123" s="386">
        <v>3700</v>
      </c>
      <c r="G123" s="90">
        <f t="shared" si="2"/>
        <v>354.40613026819921</v>
      </c>
      <c r="H123" s="321"/>
      <c r="I123" s="25" t="s">
        <v>383</v>
      </c>
    </row>
    <row r="124" spans="1:9" ht="17.25" customHeight="1" x14ac:dyDescent="0.3">
      <c r="A124" s="82">
        <v>21</v>
      </c>
      <c r="B124" s="568" t="s">
        <v>455</v>
      </c>
      <c r="C124" s="620">
        <v>2010</v>
      </c>
      <c r="D124" s="620" t="s">
        <v>9</v>
      </c>
      <c r="E124" s="94" t="s">
        <v>456</v>
      </c>
      <c r="F124" s="697">
        <v>3660</v>
      </c>
      <c r="G124" s="90">
        <f t="shared" si="2"/>
        <v>350.57471264367814</v>
      </c>
      <c r="H124" s="321"/>
      <c r="I124" s="25" t="s">
        <v>457</v>
      </c>
    </row>
    <row r="125" spans="1:9" ht="17.25" customHeight="1" x14ac:dyDescent="0.3">
      <c r="A125" s="82">
        <v>22</v>
      </c>
      <c r="B125" s="73" t="s">
        <v>150</v>
      </c>
      <c r="C125" s="620">
        <v>2010</v>
      </c>
      <c r="D125" s="620" t="s">
        <v>9</v>
      </c>
      <c r="E125" s="112" t="s">
        <v>44</v>
      </c>
      <c r="F125" s="697">
        <v>3620</v>
      </c>
      <c r="G125" s="2">
        <f t="shared" si="2"/>
        <v>346.74329501915707</v>
      </c>
      <c r="H125" s="321"/>
      <c r="I125" s="25" t="s">
        <v>460</v>
      </c>
    </row>
    <row r="126" spans="1:9" ht="18.75" x14ac:dyDescent="0.3">
      <c r="A126" s="82">
        <v>23</v>
      </c>
      <c r="B126" s="340" t="s">
        <v>470</v>
      </c>
      <c r="C126" s="620">
        <v>2011</v>
      </c>
      <c r="D126" s="50" t="s">
        <v>9</v>
      </c>
      <c r="E126" s="58" t="s">
        <v>41</v>
      </c>
      <c r="F126" s="476">
        <v>3470</v>
      </c>
      <c r="G126" s="2">
        <f t="shared" si="2"/>
        <v>332.37547892720306</v>
      </c>
      <c r="H126" s="321"/>
      <c r="I126" s="829" t="s">
        <v>404</v>
      </c>
    </row>
    <row r="127" spans="1:9" x14ac:dyDescent="0.25">
      <c r="A127" s="11"/>
      <c r="B127" s="11"/>
      <c r="C127" s="11"/>
      <c r="D127" s="12"/>
      <c r="E127" s="12"/>
      <c r="F127" s="144"/>
      <c r="G127" s="11"/>
      <c r="H127" s="11"/>
      <c r="I127" s="11"/>
    </row>
    <row r="128" spans="1:9" ht="15" x14ac:dyDescent="0.25">
      <c r="A128" s="954" t="s">
        <v>522</v>
      </c>
      <c r="B128" s="954"/>
      <c r="C128" s="954"/>
      <c r="D128" s="954"/>
      <c r="E128" s="954"/>
      <c r="F128" s="954"/>
      <c r="G128" s="954"/>
      <c r="H128" s="954"/>
      <c r="I128" s="11"/>
    </row>
    <row r="129" spans="1:9" ht="15" x14ac:dyDescent="0.25">
      <c r="A129" s="954"/>
      <c r="B129" s="954"/>
      <c r="C129" s="954"/>
      <c r="D129" s="954"/>
      <c r="E129" s="954"/>
      <c r="F129" s="954"/>
      <c r="G129" s="954"/>
      <c r="H129" s="954"/>
      <c r="I129" s="11"/>
    </row>
    <row r="130" spans="1:9" ht="15" x14ac:dyDescent="0.25">
      <c r="A130" s="954"/>
      <c r="B130" s="954"/>
      <c r="C130" s="954"/>
      <c r="D130" s="954"/>
      <c r="E130" s="954"/>
      <c r="F130" s="954"/>
      <c r="G130" s="954"/>
      <c r="H130" s="954"/>
      <c r="I130" s="11"/>
    </row>
    <row r="131" spans="1:9" x14ac:dyDescent="0.25">
      <c r="A131" s="11"/>
      <c r="B131" s="11"/>
      <c r="C131" s="11"/>
      <c r="D131" s="12"/>
      <c r="E131" s="12"/>
      <c r="F131" s="144"/>
      <c r="G131" s="11"/>
      <c r="H131" s="11"/>
      <c r="I131" s="11"/>
    </row>
    <row r="132" spans="1:9" x14ac:dyDescent="0.25">
      <c r="A132" s="33" t="s">
        <v>104</v>
      </c>
      <c r="B132" s="34"/>
      <c r="C132" s="52"/>
      <c r="D132" s="35"/>
      <c r="E132" s="53"/>
      <c r="F132" s="53"/>
      <c r="G132" s="36"/>
      <c r="H132" s="54"/>
      <c r="I132" s="561"/>
    </row>
    <row r="133" spans="1:9" ht="15" x14ac:dyDescent="0.25">
      <c r="A133" s="937" t="s">
        <v>105</v>
      </c>
      <c r="B133" s="937"/>
      <c r="C133" s="937"/>
      <c r="D133" s="937"/>
      <c r="E133" s="937"/>
      <c r="F133" s="937"/>
      <c r="G133" s="937"/>
      <c r="H133" s="937"/>
      <c r="I133" s="937"/>
    </row>
    <row r="134" spans="1:9" ht="15" x14ac:dyDescent="0.25">
      <c r="A134" s="937"/>
      <c r="B134" s="937"/>
      <c r="C134" s="937"/>
      <c r="D134" s="937"/>
      <c r="E134" s="937"/>
      <c r="F134" s="937"/>
      <c r="G134" s="937"/>
      <c r="H134" s="937"/>
      <c r="I134" s="937"/>
    </row>
    <row r="135" spans="1:9" x14ac:dyDescent="0.25">
      <c r="A135" s="11"/>
      <c r="B135" s="11"/>
      <c r="C135" s="11"/>
      <c r="D135" s="12"/>
      <c r="E135" s="12"/>
      <c r="F135" s="144"/>
      <c r="G135" s="11"/>
      <c r="H135" s="11"/>
      <c r="I135" s="11"/>
    </row>
    <row r="136" spans="1:9" x14ac:dyDescent="0.25">
      <c r="A136" s="11"/>
      <c r="B136" s="11"/>
      <c r="C136" s="11"/>
      <c r="D136" s="12"/>
      <c r="E136" s="12"/>
      <c r="F136" s="144"/>
      <c r="G136" s="11"/>
      <c r="H136" s="11"/>
      <c r="I136" s="11"/>
    </row>
    <row r="137" spans="1:9" x14ac:dyDescent="0.25">
      <c r="A137" s="11"/>
      <c r="B137" s="11"/>
      <c r="C137" s="11"/>
      <c r="D137" s="12"/>
      <c r="E137" s="12"/>
      <c r="F137" s="144"/>
      <c r="G137" s="11"/>
      <c r="H137" s="11"/>
      <c r="I137" s="11"/>
    </row>
    <row r="138" spans="1:9" x14ac:dyDescent="0.25">
      <c r="A138" s="11"/>
      <c r="B138" s="11"/>
      <c r="C138" s="11"/>
      <c r="D138" s="12"/>
      <c r="E138" s="12"/>
      <c r="F138" s="144"/>
      <c r="G138" s="11"/>
      <c r="H138" s="11"/>
      <c r="I138" s="11"/>
    </row>
    <row r="139" spans="1:9" x14ac:dyDescent="0.25">
      <c r="A139" s="11"/>
      <c r="B139" s="11"/>
      <c r="C139" s="11"/>
      <c r="D139" s="12"/>
      <c r="E139" s="12"/>
      <c r="F139" s="144"/>
      <c r="G139" s="11"/>
      <c r="H139" s="11"/>
      <c r="I139" s="11"/>
    </row>
    <row r="140" spans="1:9" x14ac:dyDescent="0.25">
      <c r="A140" s="11"/>
      <c r="B140" s="11"/>
      <c r="C140" s="11"/>
      <c r="D140" s="12"/>
      <c r="E140" s="12"/>
      <c r="F140" s="144"/>
      <c r="G140" s="11"/>
      <c r="H140" s="11"/>
      <c r="I140" s="11"/>
    </row>
    <row r="141" spans="1:9" x14ac:dyDescent="0.25">
      <c r="A141" s="11"/>
      <c r="B141" s="11"/>
      <c r="C141" s="11"/>
      <c r="D141" s="12"/>
      <c r="E141" s="12"/>
      <c r="F141" s="144"/>
      <c r="G141" s="11"/>
      <c r="H141" s="11"/>
      <c r="I141" s="11"/>
    </row>
    <row r="142" spans="1:9" x14ac:dyDescent="0.25">
      <c r="A142" s="11"/>
      <c r="B142" s="11"/>
      <c r="C142" s="11"/>
      <c r="D142" s="12"/>
      <c r="E142" s="12"/>
      <c r="F142" s="144"/>
      <c r="G142" s="11"/>
      <c r="H142" s="11"/>
      <c r="I142" s="11"/>
    </row>
    <row r="143" spans="1:9" x14ac:dyDescent="0.25">
      <c r="A143" s="11"/>
      <c r="B143" s="11"/>
      <c r="C143" s="11"/>
      <c r="D143" s="12"/>
      <c r="E143" s="12"/>
      <c r="F143" s="144"/>
      <c r="G143" s="11"/>
      <c r="H143" s="11"/>
      <c r="I143" s="11"/>
    </row>
    <row r="144" spans="1:9" x14ac:dyDescent="0.25">
      <c r="A144" s="11"/>
      <c r="B144" s="11"/>
      <c r="C144" s="11"/>
      <c r="D144" s="12"/>
      <c r="E144" s="12"/>
      <c r="F144" s="144"/>
      <c r="G144" s="11"/>
      <c r="H144" s="11"/>
      <c r="I144" s="11"/>
    </row>
    <row r="145" spans="1:9" x14ac:dyDescent="0.25">
      <c r="A145" s="11"/>
      <c r="B145" s="11"/>
      <c r="C145" s="11"/>
      <c r="D145" s="12"/>
      <c r="E145" s="12"/>
      <c r="F145" s="144"/>
      <c r="G145" s="11"/>
      <c r="H145" s="11"/>
      <c r="I145" s="11"/>
    </row>
    <row r="146" spans="1:9" x14ac:dyDescent="0.25">
      <c r="A146" s="11"/>
      <c r="B146" s="922" t="s">
        <v>50</v>
      </c>
      <c r="C146" s="922"/>
      <c r="D146" s="922"/>
      <c r="E146" s="922"/>
      <c r="F146" s="922"/>
      <c r="G146" s="922"/>
      <c r="H146" s="922"/>
      <c r="I146" s="922"/>
    </row>
    <row r="147" spans="1:9" x14ac:dyDescent="0.25">
      <c r="A147" s="11"/>
      <c r="B147" s="947" t="s">
        <v>414</v>
      </c>
      <c r="C147" s="947"/>
      <c r="D147" s="947"/>
      <c r="E147" s="947"/>
      <c r="F147" s="947"/>
      <c r="G147" s="947"/>
      <c r="H147" s="947"/>
      <c r="I147" s="947"/>
    </row>
    <row r="148" spans="1:9" x14ac:dyDescent="0.25">
      <c r="A148" s="11"/>
      <c r="B148" s="922" t="s">
        <v>191</v>
      </c>
      <c r="C148" s="922"/>
      <c r="D148" s="922"/>
      <c r="E148" s="922"/>
      <c r="F148" s="922"/>
      <c r="G148" s="922"/>
      <c r="H148" s="922"/>
      <c r="I148" s="922"/>
    </row>
    <row r="149" spans="1:9" x14ac:dyDescent="0.25">
      <c r="A149" s="11"/>
      <c r="B149" s="11"/>
      <c r="C149" s="11"/>
      <c r="E149" s="106" t="s">
        <v>163</v>
      </c>
      <c r="F149" s="144"/>
      <c r="G149" s="11"/>
      <c r="H149" s="11"/>
      <c r="I149" s="11"/>
    </row>
    <row r="150" spans="1:9" ht="15" customHeight="1" x14ac:dyDescent="0.25">
      <c r="A150" s="924" t="s">
        <v>163</v>
      </c>
      <c r="B150" s="925"/>
      <c r="C150" s="926" t="s">
        <v>0</v>
      </c>
      <c r="D150" s="927" t="s">
        <v>1</v>
      </c>
      <c r="E150" s="927" t="s">
        <v>49</v>
      </c>
      <c r="F150" s="950" t="s">
        <v>393</v>
      </c>
      <c r="G150" s="951"/>
      <c r="H150" s="951"/>
      <c r="I150" s="952"/>
    </row>
    <row r="151" spans="1:9" ht="15" customHeight="1" x14ac:dyDescent="0.25">
      <c r="A151" s="929" t="s">
        <v>54</v>
      </c>
      <c r="B151" s="931" t="s">
        <v>193</v>
      </c>
      <c r="C151" s="926"/>
      <c r="D151" s="927"/>
      <c r="E151" s="927"/>
      <c r="F151" s="946" t="s">
        <v>2</v>
      </c>
      <c r="G151" s="933" t="s">
        <v>3</v>
      </c>
      <c r="H151" s="608" t="s">
        <v>28</v>
      </c>
      <c r="I151" s="929" t="s">
        <v>57</v>
      </c>
    </row>
    <row r="152" spans="1:9" ht="17.25" customHeight="1" x14ac:dyDescent="0.25">
      <c r="A152" s="930"/>
      <c r="B152" s="932"/>
      <c r="C152" s="926"/>
      <c r="D152" s="927"/>
      <c r="E152" s="927"/>
      <c r="F152" s="946"/>
      <c r="G152" s="933"/>
      <c r="H152" s="608"/>
      <c r="I152" s="930"/>
    </row>
    <row r="153" spans="1:9" ht="17.25" customHeight="1" x14ac:dyDescent="0.3">
      <c r="A153" s="82">
        <v>1</v>
      </c>
      <c r="B153" s="111" t="s">
        <v>200</v>
      </c>
      <c r="C153" s="620">
        <v>2012</v>
      </c>
      <c r="D153" s="620" t="s">
        <v>12</v>
      </c>
      <c r="E153" s="112" t="s">
        <v>43</v>
      </c>
      <c r="F153" s="386">
        <v>5130</v>
      </c>
      <c r="G153" s="1">
        <f t="shared" ref="G153:G175" si="3">F153*1000/5300</f>
        <v>967.92452830188677</v>
      </c>
      <c r="H153" s="113">
        <v>1</v>
      </c>
      <c r="I153" s="321" t="s">
        <v>453</v>
      </c>
    </row>
    <row r="154" spans="1:9" ht="17.25" customHeight="1" x14ac:dyDescent="0.3">
      <c r="A154" s="82">
        <v>2</v>
      </c>
      <c r="B154" s="459" t="s">
        <v>11</v>
      </c>
      <c r="C154" s="620">
        <v>2012</v>
      </c>
      <c r="D154" s="620" t="s">
        <v>12</v>
      </c>
      <c r="E154" s="114" t="s">
        <v>41</v>
      </c>
      <c r="F154" s="68">
        <v>4600</v>
      </c>
      <c r="G154" s="1">
        <f t="shared" si="3"/>
        <v>867.92452830188677</v>
      </c>
      <c r="H154" s="115">
        <v>2</v>
      </c>
      <c r="I154" s="321" t="s">
        <v>194</v>
      </c>
    </row>
    <row r="155" spans="1:9" ht="17.25" customHeight="1" x14ac:dyDescent="0.3">
      <c r="A155" s="82">
        <v>3</v>
      </c>
      <c r="B155" s="111" t="s">
        <v>202</v>
      </c>
      <c r="C155" s="620">
        <v>2014</v>
      </c>
      <c r="D155" s="620" t="s">
        <v>21</v>
      </c>
      <c r="E155" s="112" t="s">
        <v>45</v>
      </c>
      <c r="F155" s="695">
        <v>4070</v>
      </c>
      <c r="G155" s="1">
        <f t="shared" si="3"/>
        <v>767.92452830188677</v>
      </c>
      <c r="H155" s="116">
        <v>3</v>
      </c>
      <c r="I155" s="654" t="s">
        <v>77</v>
      </c>
    </row>
    <row r="156" spans="1:9" ht="17.25" customHeight="1" x14ac:dyDescent="0.3">
      <c r="A156" s="82">
        <v>4</v>
      </c>
      <c r="B156" s="568" t="s">
        <v>207</v>
      </c>
      <c r="C156" s="620">
        <v>2012</v>
      </c>
      <c r="D156" s="620" t="s">
        <v>12</v>
      </c>
      <c r="E156" s="112" t="s">
        <v>125</v>
      </c>
      <c r="F156" s="386">
        <v>3890</v>
      </c>
      <c r="G156" s="1">
        <f t="shared" si="3"/>
        <v>733.96226415094338</v>
      </c>
      <c r="H156" s="117">
        <v>4</v>
      </c>
      <c r="I156" s="321" t="s">
        <v>454</v>
      </c>
    </row>
    <row r="157" spans="1:9" ht="17.25" customHeight="1" x14ac:dyDescent="0.3">
      <c r="A157" s="82">
        <v>5</v>
      </c>
      <c r="B157" s="111" t="s">
        <v>206</v>
      </c>
      <c r="C157" s="620">
        <v>2014</v>
      </c>
      <c r="D157" s="620" t="s">
        <v>21</v>
      </c>
      <c r="E157" s="112" t="s">
        <v>46</v>
      </c>
      <c r="F157" s="694">
        <v>3770</v>
      </c>
      <c r="G157" s="1">
        <f t="shared" si="3"/>
        <v>711.32075471698113</v>
      </c>
      <c r="H157" s="118">
        <v>5</v>
      </c>
      <c r="I157" s="321" t="s">
        <v>440</v>
      </c>
    </row>
    <row r="158" spans="1:9" ht="17.25" customHeight="1" x14ac:dyDescent="0.3">
      <c r="A158" s="82">
        <v>6</v>
      </c>
      <c r="B158" s="111" t="s">
        <v>203</v>
      </c>
      <c r="C158" s="620">
        <v>2013</v>
      </c>
      <c r="D158" s="50" t="s">
        <v>12</v>
      </c>
      <c r="E158" s="112" t="s">
        <v>44</v>
      </c>
      <c r="F158" s="695">
        <v>3700</v>
      </c>
      <c r="G158" s="1">
        <f t="shared" si="3"/>
        <v>698.11320754716985</v>
      </c>
      <c r="H158" s="534">
        <v>6</v>
      </c>
      <c r="I158" s="321" t="s">
        <v>383</v>
      </c>
    </row>
    <row r="159" spans="1:9" ht="17.25" customHeight="1" x14ac:dyDescent="0.3">
      <c r="A159" s="82">
        <v>7</v>
      </c>
      <c r="B159" s="111" t="s">
        <v>204</v>
      </c>
      <c r="C159" s="620">
        <v>2015</v>
      </c>
      <c r="D159" s="620" t="s">
        <v>21</v>
      </c>
      <c r="E159" s="112" t="s">
        <v>205</v>
      </c>
      <c r="F159" s="694">
        <v>3650</v>
      </c>
      <c r="G159" s="1">
        <f t="shared" si="3"/>
        <v>688.67924528301887</v>
      </c>
      <c r="H159" s="534">
        <v>7</v>
      </c>
      <c r="I159" s="321" t="s">
        <v>463</v>
      </c>
    </row>
    <row r="160" spans="1:9" ht="17.25" customHeight="1" x14ac:dyDescent="0.3">
      <c r="A160" s="82">
        <v>8</v>
      </c>
      <c r="B160" s="111" t="s">
        <v>209</v>
      </c>
      <c r="C160" s="620">
        <v>2016</v>
      </c>
      <c r="D160" s="620" t="s">
        <v>23</v>
      </c>
      <c r="E160" s="112" t="s">
        <v>45</v>
      </c>
      <c r="F160" s="694">
        <v>3250</v>
      </c>
      <c r="G160" s="1">
        <f t="shared" si="3"/>
        <v>613.20754716981128</v>
      </c>
      <c r="H160" s="534">
        <v>8</v>
      </c>
      <c r="I160" s="321" t="s">
        <v>462</v>
      </c>
    </row>
    <row r="161" spans="1:9" ht="17.25" customHeight="1" x14ac:dyDescent="0.3">
      <c r="A161" s="330">
        <v>9</v>
      </c>
      <c r="B161" s="111" t="s">
        <v>208</v>
      </c>
      <c r="C161" s="620">
        <v>2015</v>
      </c>
      <c r="D161" s="620" t="s">
        <v>21</v>
      </c>
      <c r="E161" s="112" t="s">
        <v>48</v>
      </c>
      <c r="F161" s="694">
        <v>3150</v>
      </c>
      <c r="G161" s="1">
        <f t="shared" si="3"/>
        <v>594.33962264150944</v>
      </c>
      <c r="H161" s="534">
        <v>9</v>
      </c>
      <c r="I161" s="321" t="s">
        <v>411</v>
      </c>
    </row>
    <row r="162" spans="1:9" ht="17.25" customHeight="1" x14ac:dyDescent="0.3">
      <c r="A162" s="82">
        <v>10</v>
      </c>
      <c r="B162" s="340" t="s">
        <v>24</v>
      </c>
      <c r="C162" s="620">
        <v>2016</v>
      </c>
      <c r="D162" s="620" t="s">
        <v>23</v>
      </c>
      <c r="E162" s="114" t="s">
        <v>41</v>
      </c>
      <c r="F162" s="683">
        <v>3040</v>
      </c>
      <c r="G162" s="1">
        <f t="shared" si="3"/>
        <v>573.58490566037733</v>
      </c>
      <c r="H162" s="534">
        <v>10</v>
      </c>
      <c r="I162" s="321" t="s">
        <v>322</v>
      </c>
    </row>
    <row r="163" spans="1:9" ht="17.25" customHeight="1" x14ac:dyDescent="0.3">
      <c r="A163" s="82">
        <v>11</v>
      </c>
      <c r="B163" s="340" t="s">
        <v>18</v>
      </c>
      <c r="C163" s="620">
        <v>2012</v>
      </c>
      <c r="D163" s="620" t="s">
        <v>12</v>
      </c>
      <c r="E163" s="114" t="s">
        <v>41</v>
      </c>
      <c r="F163" s="68">
        <v>2970</v>
      </c>
      <c r="G163" s="1">
        <f t="shared" si="3"/>
        <v>560.37735849056605</v>
      </c>
      <c r="H163" s="534">
        <v>11</v>
      </c>
      <c r="I163" s="321" t="s">
        <v>315</v>
      </c>
    </row>
    <row r="164" spans="1:9" ht="17.25" customHeight="1" thickBot="1" x14ac:dyDescent="0.35">
      <c r="A164" s="95">
        <v>12</v>
      </c>
      <c r="B164" s="119" t="s">
        <v>166</v>
      </c>
      <c r="C164" s="60">
        <v>2014</v>
      </c>
      <c r="D164" s="60" t="s">
        <v>21</v>
      </c>
      <c r="E164" s="96" t="s">
        <v>47</v>
      </c>
      <c r="F164" s="704">
        <v>2920</v>
      </c>
      <c r="G164" s="102">
        <f t="shared" si="3"/>
        <v>550.94339622641508</v>
      </c>
      <c r="H164" s="669">
        <v>12</v>
      </c>
      <c r="I164" s="705" t="s">
        <v>464</v>
      </c>
    </row>
    <row r="165" spans="1:9" ht="17.25" customHeight="1" thickTop="1" x14ac:dyDescent="0.3">
      <c r="A165" s="87">
        <v>13</v>
      </c>
      <c r="B165" s="356" t="s">
        <v>20</v>
      </c>
      <c r="C165" s="88">
        <v>2013</v>
      </c>
      <c r="D165" s="120" t="s">
        <v>12</v>
      </c>
      <c r="E165" s="121" t="s">
        <v>41</v>
      </c>
      <c r="F165" s="703">
        <v>2910</v>
      </c>
      <c r="G165" s="37">
        <f t="shared" si="3"/>
        <v>549.05660377358492</v>
      </c>
      <c r="H165" s="104"/>
      <c r="I165" s="498" t="s">
        <v>322</v>
      </c>
    </row>
    <row r="166" spans="1:9" ht="17.25" customHeight="1" x14ac:dyDescent="0.3">
      <c r="A166" s="82">
        <v>14</v>
      </c>
      <c r="B166" s="73" t="s">
        <v>181</v>
      </c>
      <c r="C166" s="620">
        <v>2012</v>
      </c>
      <c r="D166" s="620" t="s">
        <v>12</v>
      </c>
      <c r="E166" s="94" t="s">
        <v>182</v>
      </c>
      <c r="F166" s="693">
        <v>2880</v>
      </c>
      <c r="G166" s="1">
        <f t="shared" si="3"/>
        <v>543.39622641509436</v>
      </c>
      <c r="H166" s="357"/>
      <c r="I166" s="321" t="s">
        <v>382</v>
      </c>
    </row>
    <row r="167" spans="1:9" ht="17.25" customHeight="1" x14ac:dyDescent="0.3">
      <c r="A167" s="87">
        <v>15</v>
      </c>
      <c r="B167" s="73" t="s">
        <v>465</v>
      </c>
      <c r="C167" s="620">
        <v>2013</v>
      </c>
      <c r="D167" s="50" t="s">
        <v>12</v>
      </c>
      <c r="E167" s="94" t="s">
        <v>143</v>
      </c>
      <c r="F167" s="694">
        <v>2820</v>
      </c>
      <c r="G167" s="1">
        <f t="shared" si="3"/>
        <v>532.07547169811323</v>
      </c>
      <c r="H167" s="357"/>
      <c r="I167" s="321" t="s">
        <v>375</v>
      </c>
    </row>
    <row r="168" spans="1:9" ht="17.25" customHeight="1" x14ac:dyDescent="0.3">
      <c r="A168" s="82">
        <v>16</v>
      </c>
      <c r="B168" s="73" t="s">
        <v>272</v>
      </c>
      <c r="C168" s="620">
        <v>2012</v>
      </c>
      <c r="D168" s="620" t="s">
        <v>12</v>
      </c>
      <c r="E168" s="94" t="s">
        <v>42</v>
      </c>
      <c r="F168" s="476">
        <v>2530</v>
      </c>
      <c r="G168" s="1">
        <f t="shared" si="3"/>
        <v>477.35849056603774</v>
      </c>
      <c r="H168" s="357"/>
      <c r="I168" s="321" t="s">
        <v>430</v>
      </c>
    </row>
    <row r="169" spans="1:9" ht="17.25" customHeight="1" x14ac:dyDescent="0.3">
      <c r="A169" s="87">
        <v>17</v>
      </c>
      <c r="B169" s="73" t="s">
        <v>467</v>
      </c>
      <c r="C169" s="620">
        <v>2018</v>
      </c>
      <c r="D169" s="620" t="s">
        <v>469</v>
      </c>
      <c r="E169" s="94" t="s">
        <v>45</v>
      </c>
      <c r="F169" s="476">
        <v>2470</v>
      </c>
      <c r="G169" s="1">
        <f t="shared" si="3"/>
        <v>466.03773584905662</v>
      </c>
      <c r="H169" s="357"/>
      <c r="I169" s="321" t="s">
        <v>468</v>
      </c>
    </row>
    <row r="170" spans="1:9" ht="17.25" customHeight="1" x14ac:dyDescent="0.3">
      <c r="A170" s="82">
        <v>18</v>
      </c>
      <c r="B170" s="73" t="s">
        <v>466</v>
      </c>
      <c r="C170" s="620">
        <v>2016</v>
      </c>
      <c r="D170" s="620" t="s">
        <v>23</v>
      </c>
      <c r="E170" s="94" t="s">
        <v>43</v>
      </c>
      <c r="F170" s="476">
        <v>2460</v>
      </c>
      <c r="G170" s="1">
        <f t="shared" si="3"/>
        <v>464.15094339622641</v>
      </c>
      <c r="H170" s="357"/>
      <c r="I170" s="321" t="s">
        <v>453</v>
      </c>
    </row>
    <row r="171" spans="1:9" ht="15.75" customHeight="1" x14ac:dyDescent="0.3">
      <c r="A171" s="87">
        <v>19</v>
      </c>
      <c r="B171" s="340" t="s">
        <v>26</v>
      </c>
      <c r="C171" s="620">
        <v>2012</v>
      </c>
      <c r="D171" s="620" t="s">
        <v>12</v>
      </c>
      <c r="E171" s="114" t="s">
        <v>41</v>
      </c>
      <c r="F171" s="694">
        <v>2380</v>
      </c>
      <c r="G171" s="1">
        <f t="shared" si="3"/>
        <v>449.05660377358492</v>
      </c>
      <c r="H171" s="49"/>
      <c r="I171" s="653" t="s">
        <v>390</v>
      </c>
    </row>
    <row r="172" spans="1:9" ht="15.75" customHeight="1" x14ac:dyDescent="0.3">
      <c r="A172" s="82">
        <v>20</v>
      </c>
      <c r="B172" s="340" t="s">
        <v>471</v>
      </c>
      <c r="C172" s="620">
        <v>2016</v>
      </c>
      <c r="D172" s="620" t="s">
        <v>23</v>
      </c>
      <c r="E172" s="114" t="s">
        <v>41</v>
      </c>
      <c r="F172" s="476">
        <v>1750</v>
      </c>
      <c r="G172" s="1">
        <f t="shared" si="3"/>
        <v>330.18867924528303</v>
      </c>
      <c r="H172" s="357"/>
      <c r="I172" s="702" t="s">
        <v>404</v>
      </c>
    </row>
    <row r="173" spans="1:9" ht="15.75" customHeight="1" x14ac:dyDescent="0.3">
      <c r="A173" s="87">
        <v>21</v>
      </c>
      <c r="B173" s="340" t="s">
        <v>22</v>
      </c>
      <c r="C173" s="620">
        <v>2015</v>
      </c>
      <c r="D173" s="50" t="s">
        <v>21</v>
      </c>
      <c r="E173" s="114" t="s">
        <v>41</v>
      </c>
      <c r="F173" s="68">
        <v>1690</v>
      </c>
      <c r="G173" s="1">
        <f t="shared" si="3"/>
        <v>318.8679245283019</v>
      </c>
      <c r="H173" s="49"/>
      <c r="I173" s="321" t="s">
        <v>189</v>
      </c>
    </row>
    <row r="174" spans="1:9" ht="18.75" x14ac:dyDescent="0.3">
      <c r="A174" s="82">
        <v>22</v>
      </c>
      <c r="B174" s="340" t="s">
        <v>25</v>
      </c>
      <c r="C174" s="620">
        <v>2014</v>
      </c>
      <c r="D174" s="620" t="s">
        <v>21</v>
      </c>
      <c r="E174" s="114" t="s">
        <v>41</v>
      </c>
      <c r="F174" s="47">
        <v>1370</v>
      </c>
      <c r="G174" s="1">
        <f t="shared" si="3"/>
        <v>258.49056603773585</v>
      </c>
      <c r="H174" s="49"/>
      <c r="I174" s="321" t="s">
        <v>316</v>
      </c>
    </row>
    <row r="175" spans="1:9" ht="18.75" x14ac:dyDescent="0.3">
      <c r="A175" s="82">
        <v>23</v>
      </c>
      <c r="B175" s="340" t="s">
        <v>472</v>
      </c>
      <c r="C175" s="844">
        <v>2016</v>
      </c>
      <c r="D175" s="844" t="s">
        <v>23</v>
      </c>
      <c r="E175" s="114" t="s">
        <v>41</v>
      </c>
      <c r="F175" s="476">
        <v>1060</v>
      </c>
      <c r="G175" s="1">
        <f t="shared" si="3"/>
        <v>200</v>
      </c>
      <c r="H175" s="357"/>
      <c r="I175" s="866" t="s">
        <v>404</v>
      </c>
    </row>
    <row r="176" spans="1:9" x14ac:dyDescent="0.25">
      <c r="A176" s="11"/>
      <c r="B176" s="11"/>
      <c r="C176" s="11"/>
      <c r="D176" s="12"/>
      <c r="E176" s="12"/>
      <c r="F176" s="144"/>
      <c r="G176" s="11"/>
      <c r="H176" s="11"/>
      <c r="I176" s="11"/>
    </row>
    <row r="177" spans="1:9" ht="15" x14ac:dyDescent="0.25">
      <c r="A177" s="921" t="s">
        <v>522</v>
      </c>
      <c r="B177" s="921"/>
      <c r="C177" s="921"/>
      <c r="D177" s="921"/>
      <c r="E177" s="921"/>
      <c r="F177" s="921"/>
      <c r="G177" s="921"/>
      <c r="H177" s="921"/>
      <c r="I177" s="11"/>
    </row>
    <row r="178" spans="1:9" ht="15" x14ac:dyDescent="0.25">
      <c r="A178" s="921"/>
      <c r="B178" s="921"/>
      <c r="C178" s="921"/>
      <c r="D178" s="921"/>
      <c r="E178" s="921"/>
      <c r="F178" s="921"/>
      <c r="G178" s="921"/>
      <c r="H178" s="921"/>
      <c r="I178" s="11"/>
    </row>
    <row r="179" spans="1:9" ht="15" x14ac:dyDescent="0.25">
      <c r="A179" s="921"/>
      <c r="B179" s="921"/>
      <c r="C179" s="921"/>
      <c r="D179" s="921"/>
      <c r="E179" s="921"/>
      <c r="F179" s="921"/>
      <c r="G179" s="921"/>
      <c r="H179" s="921"/>
      <c r="I179" s="11"/>
    </row>
    <row r="180" spans="1:9" x14ac:dyDescent="0.25">
      <c r="A180" s="11"/>
      <c r="B180" s="11"/>
      <c r="C180" s="11"/>
      <c r="D180" s="12"/>
      <c r="E180" s="12"/>
      <c r="F180" s="144"/>
      <c r="G180" s="11"/>
      <c r="H180" s="11"/>
      <c r="I180" s="11"/>
    </row>
    <row r="181" spans="1:9" x14ac:dyDescent="0.25">
      <c r="A181" s="33" t="s">
        <v>523</v>
      </c>
      <c r="B181" s="34"/>
      <c r="C181" s="52"/>
      <c r="D181" s="35"/>
      <c r="E181" s="53"/>
      <c r="F181" s="53"/>
      <c r="G181" s="36"/>
      <c r="H181" s="54"/>
      <c r="I181" s="561"/>
    </row>
    <row r="182" spans="1:9" ht="15" x14ac:dyDescent="0.25">
      <c r="A182" s="937" t="s">
        <v>524</v>
      </c>
      <c r="B182" s="937"/>
      <c r="C182" s="937"/>
      <c r="D182" s="937"/>
      <c r="E182" s="937"/>
      <c r="F182" s="937"/>
      <c r="G182" s="937"/>
      <c r="H182" s="937"/>
      <c r="I182" s="937"/>
    </row>
    <row r="183" spans="1:9" ht="15" x14ac:dyDescent="0.25">
      <c r="A183" s="937"/>
      <c r="B183" s="937"/>
      <c r="C183" s="937"/>
      <c r="D183" s="937"/>
      <c r="E183" s="937"/>
      <c r="F183" s="937"/>
      <c r="G183" s="937"/>
      <c r="H183" s="937"/>
      <c r="I183" s="937"/>
    </row>
    <row r="184" spans="1:9" x14ac:dyDescent="0.25">
      <c r="A184" s="11"/>
      <c r="B184" s="11"/>
      <c r="C184" s="11"/>
      <c r="D184" s="12"/>
      <c r="E184" s="12"/>
      <c r="F184" s="144"/>
      <c r="G184" s="11"/>
      <c r="H184" s="11"/>
      <c r="I184" s="11"/>
    </row>
    <row r="185" spans="1:9" x14ac:dyDescent="0.25">
      <c r="A185" s="11"/>
      <c r="B185" s="11"/>
      <c r="C185" s="11"/>
      <c r="D185" s="12"/>
      <c r="E185" s="12"/>
      <c r="F185" s="144"/>
      <c r="G185" s="11"/>
      <c r="H185" s="11"/>
      <c r="I185" s="11"/>
    </row>
    <row r="186" spans="1:9" x14ac:dyDescent="0.25">
      <c r="A186" s="11"/>
      <c r="B186" s="11"/>
      <c r="C186" s="11"/>
      <c r="D186" s="12"/>
      <c r="E186" s="12"/>
      <c r="F186" s="144"/>
      <c r="G186" s="11"/>
      <c r="H186" s="11"/>
      <c r="I186" s="11"/>
    </row>
    <row r="187" spans="1:9" x14ac:dyDescent="0.25">
      <c r="A187" s="11"/>
      <c r="B187" s="11"/>
      <c r="C187" s="11"/>
      <c r="D187" s="12"/>
      <c r="E187" s="12"/>
      <c r="F187" s="144"/>
      <c r="G187" s="11"/>
      <c r="H187" s="11"/>
      <c r="I187" s="11"/>
    </row>
    <row r="188" spans="1:9" x14ac:dyDescent="0.25">
      <c r="A188" s="11"/>
      <c r="B188" s="11"/>
      <c r="C188" s="11"/>
      <c r="D188" s="12"/>
      <c r="E188" s="12"/>
      <c r="F188" s="144"/>
      <c r="G188" s="11"/>
      <c r="H188" s="11"/>
      <c r="I188" s="11"/>
    </row>
    <row r="189" spans="1:9" x14ac:dyDescent="0.25">
      <c r="A189" s="11"/>
      <c r="B189" s="11"/>
      <c r="C189" s="11"/>
      <c r="D189" s="12"/>
      <c r="E189" s="12"/>
      <c r="F189" s="144"/>
      <c r="G189" s="11"/>
      <c r="H189" s="11"/>
      <c r="I189" s="11"/>
    </row>
    <row r="190" spans="1:9" x14ac:dyDescent="0.25">
      <c r="A190" s="11"/>
      <c r="B190" s="11"/>
      <c r="C190" s="11"/>
      <c r="D190" s="12"/>
      <c r="E190" s="12"/>
      <c r="F190" s="144"/>
      <c r="G190" s="11"/>
      <c r="H190" s="11"/>
      <c r="I190" s="11"/>
    </row>
    <row r="191" spans="1:9" x14ac:dyDescent="0.25">
      <c r="A191" s="11"/>
      <c r="B191" s="11"/>
      <c r="C191" s="11"/>
      <c r="D191" s="12"/>
      <c r="E191" s="12"/>
      <c r="F191" s="144"/>
      <c r="G191" s="11"/>
      <c r="H191" s="11"/>
      <c r="I191" s="11"/>
    </row>
    <row r="192" spans="1:9" x14ac:dyDescent="0.25">
      <c r="A192" s="11"/>
      <c r="B192" s="11"/>
      <c r="C192" s="11"/>
      <c r="D192" s="12"/>
      <c r="E192" s="12"/>
      <c r="F192" s="144"/>
      <c r="G192" s="11"/>
      <c r="H192" s="11"/>
      <c r="I192" s="11"/>
    </row>
    <row r="193" spans="1:9" x14ac:dyDescent="0.25">
      <c r="A193" s="11"/>
      <c r="B193" s="11"/>
      <c r="C193" s="11"/>
      <c r="D193" s="12"/>
      <c r="E193" s="12"/>
      <c r="F193" s="144"/>
      <c r="G193" s="11"/>
      <c r="H193" s="11"/>
      <c r="I193" s="11"/>
    </row>
    <row r="194" spans="1:9" x14ac:dyDescent="0.25">
      <c r="A194" s="11"/>
      <c r="B194" s="11"/>
      <c r="C194" s="11"/>
      <c r="D194" s="12"/>
      <c r="E194" s="12"/>
      <c r="F194" s="144"/>
      <c r="G194" s="11"/>
      <c r="H194" s="11"/>
      <c r="I194" s="11"/>
    </row>
  </sheetData>
  <sortState ref="B161:I174">
    <sortCondition descending="1" ref="F161:F174"/>
  </sortState>
  <mergeCells count="63">
    <mergeCell ref="A31:H33"/>
    <mergeCell ref="A76:H78"/>
    <mergeCell ref="A128:H130"/>
    <mergeCell ref="A177:H179"/>
    <mergeCell ref="F150:I150"/>
    <mergeCell ref="F151:F152"/>
    <mergeCell ref="G151:G152"/>
    <mergeCell ref="I151:I152"/>
    <mergeCell ref="A97:I97"/>
    <mergeCell ref="A98:I98"/>
    <mergeCell ref="A99:I99"/>
    <mergeCell ref="A150:B150"/>
    <mergeCell ref="C150:C152"/>
    <mergeCell ref="D150:D152"/>
    <mergeCell ref="E150:E152"/>
    <mergeCell ref="A151:A152"/>
    <mergeCell ref="B151:B152"/>
    <mergeCell ref="B146:I146"/>
    <mergeCell ref="B147:I147"/>
    <mergeCell ref="B148:I148"/>
    <mergeCell ref="F102:F103"/>
    <mergeCell ref="G102:G103"/>
    <mergeCell ref="I102:I103"/>
    <mergeCell ref="H102:H103"/>
    <mergeCell ref="F101:I101"/>
    <mergeCell ref="A101:B101"/>
    <mergeCell ref="C101:C103"/>
    <mergeCell ref="D101:D103"/>
    <mergeCell ref="E101:E103"/>
    <mergeCell ref="A102:A103"/>
    <mergeCell ref="B102:B103"/>
    <mergeCell ref="D54:D56"/>
    <mergeCell ref="H55:H56"/>
    <mergeCell ref="A1:I1"/>
    <mergeCell ref="A2:I2"/>
    <mergeCell ref="A3:I3"/>
    <mergeCell ref="A5:B5"/>
    <mergeCell ref="C5:C7"/>
    <mergeCell ref="D5:D7"/>
    <mergeCell ref="E5:E7"/>
    <mergeCell ref="A6:A7"/>
    <mergeCell ref="B6:B7"/>
    <mergeCell ref="F6:F7"/>
    <mergeCell ref="G6:G7"/>
    <mergeCell ref="H6:H7"/>
    <mergeCell ref="I6:I7"/>
    <mergeCell ref="F5:I5"/>
    <mergeCell ref="A81:I82"/>
    <mergeCell ref="A36:I37"/>
    <mergeCell ref="A133:I134"/>
    <mergeCell ref="A182:I183"/>
    <mergeCell ref="I55:I56"/>
    <mergeCell ref="F54:I54"/>
    <mergeCell ref="A50:I50"/>
    <mergeCell ref="E54:E56"/>
    <mergeCell ref="A55:A56"/>
    <mergeCell ref="B55:B56"/>
    <mergeCell ref="F55:F56"/>
    <mergeCell ref="G55:G56"/>
    <mergeCell ref="A51:I51"/>
    <mergeCell ref="A52:I52"/>
    <mergeCell ref="A54:B54"/>
    <mergeCell ref="C54:C56"/>
  </mergeCells>
  <hyperlinks>
    <hyperlink ref="B8" r:id="rId1" display="https://iwwfed-ea.org/classic/rl2025/eame/index.php?skier=GER152007960"/>
    <hyperlink ref="B12" r:id="rId2" display="https://iwwfed-ea.org/classic/rl2025/eame/index.php?skier=CZE972010099"/>
    <hyperlink ref="B13" r:id="rId3" display="https://iwwfed-ea.org/classic/rl2025/eame/index.php?skier=AUT192016333"/>
    <hyperlink ref="B16" r:id="rId4" display="https://iwwfed-ea.org/classic/rl2025/eame/index.php?skier=CZE552017873"/>
    <hyperlink ref="B11" r:id="rId5" display="https://iwwfed-ea.org/classic/rl2025/eame/index.php?skier=UKR452022985"/>
    <hyperlink ref="B17" r:id="rId6" display="https://iwwfed-ea.org/classic/rl2025/eame/index.php?skier=CZE982018505"/>
    <hyperlink ref="B15" r:id="rId7" display="https://iwwfed-ea.org/classic/rl2025/eame/index.php?skier=SUI462010116"/>
    <hyperlink ref="B14" r:id="rId8" display="https://iwwfed-ea.org/classic/rl2025/eame/index.php?skier=FRA692015508"/>
    <hyperlink ref="B20" r:id="rId9" display="https://iwwfed-ea.org/classic/rl2025/eame/index.php?skier=GBR612011469"/>
    <hyperlink ref="B21" r:id="rId10" display="https://iwwfed-ea.org/classic/rl2025/eame/index.php?skier=GBR962024132"/>
    <hyperlink ref="I12" r:id="rId11" tooltip="Moravia Cup_x000d_OLEKSOVICE_x000d_15.06.2025" display="https://www.iwwfed-ea.org/classic/25CZE003/"/>
    <hyperlink ref="I13" r:id="rId12" tooltip="XX International San Gervasio_x000d_San Gervasio Bresciano_x000d_22.06.2025" display="https://www.iwwfed-ea.org/classic/25ITA001/"/>
    <hyperlink ref="I16" r:id="rId13" tooltip="Spolana Cup 2025_x000d_KRENEK_x000d_21.09.2025" display="https://www.iwwfed-ea.org/classic/25CZE002/"/>
    <hyperlink ref="I15" r:id="rId14" tooltip="Poti Masters 2025_x000d_Ski Club Golden Lake_x000d_26.10.2025" display="https://www.iwwfed-ea.org/classic/25GEO001/"/>
    <hyperlink ref="I17" r:id="rId15" tooltip="2025 IWWF World Waterski Championships_x000d_Recetto_x000d_31.08.2025" display="https://www.iwwfed-ea.org/classic/25IWWF04/"/>
    <hyperlink ref="I20" r:id="rId16" tooltip="Waikato / BOP Regionals 2025_x000d_Piarere_x000d_23.03.2025" display="https://www.iwwfed-ea.org/classic/25NZL015/"/>
    <hyperlink ref="B58" r:id="rId17" display="https://iwwfed-ea.org/classic/rl2025/eame/index.php?skier=CZE552017873"/>
    <hyperlink ref="B57" r:id="rId18" display="https://iwwfed-ea.org/classic/rl2025/eame/index.php?skier=UKR452022985"/>
    <hyperlink ref="B61" r:id="rId19" display="https://iwwfed-ea.org/classic/rl2025/eame/index.php?skier=GBR962024132"/>
    <hyperlink ref="B59" r:id="rId20" display="https://iwwfed-ea.org/classic/rl2025/eame/index.php?skier=FRA372023602"/>
    <hyperlink ref="B65" r:id="rId21" display="https://iwwfed-ea.org/classic/rl2025/eame/index.php?skier=FRA982023737"/>
    <hyperlink ref="B66" r:id="rId22" display="https://iwwfed-ea.org/classic/rl2025/eame/index.php?skier=CZE982018528"/>
    <hyperlink ref="B67" r:id="rId23" display="https://iwwfed-ea.org/classic/rl2025/eame/index.php?skier=SVK862020805"/>
    <hyperlink ref="B153" r:id="rId24" display="https://iwwfed-ea.org/classic/rl2025/eame/index.php?skier=CZE982018528"/>
    <hyperlink ref="B155" r:id="rId25" display="https://iwwfed-ea.org/classic/rl2025/eame/index.php?skier=UKR982023755"/>
    <hyperlink ref="B158" r:id="rId26" display="https://iwwfed-ea.org/classic/rl2025/eame/index.php?skier=AUT982024229"/>
    <hyperlink ref="B159" r:id="rId27" display="https://iwwfed-ea.org/classic/rl2025/eame/index.php?skier=FIN972011272"/>
    <hyperlink ref="B157" r:id="rId28" display="https://iwwfed-ea.org/classic/rl2025/eame/index.php?skier=FRA982024824"/>
    <hyperlink ref="B161" r:id="rId29" display="https://iwwfed-ea.org/classic/rl2025/eame/index.php?skier=SUI982014857"/>
    <hyperlink ref="B160" r:id="rId30" display="https://iwwfed-ea.org/classic/rl2025/eame/index.php?skier=UKR982023866"/>
    <hyperlink ref="I58" r:id="rId31" tooltip="Spolana Cup 2025_x000d_KRENEK_x000d_21.09.2025" display="https://www.iwwfed-ea.org/classic/25CZE002/"/>
    <hyperlink ref="B68" r:id="rId32" display="https://iwwfed-ea.org/classic/rl2025/eame/index.php?skier=FRA442019267"/>
    <hyperlink ref="I11" r:id="rId33" display="https://ems.iwwf.sport/Competitions/Details?Id=9ba15c3c-c348-4314-b552-9893d0dfa5d8"/>
    <hyperlink ref="I67" r:id="rId34" tooltip="Spolana Cup 2025_x000d_KRENEK_x000d_21.09.2025" display="https://www.iwwfed-ea.org/classic/25CZE002/"/>
    <hyperlink ref="I68" r:id="rId35" display="https://ems.iwwf.sport/Competitions/Details?Id=cd906de0-500c-4837-a3ac-75e38c94e662"/>
    <hyperlink ref="B63" r:id="rId36" display="https://ems.iwwf.sport/RankingList/ScoringDetailsWaterSki?Id=a01fb4b2-7dfe-42b1-a053-51c4815026b6&amp;RankingListLogId=a7d7f3ba-c964-4913-a3cc-50fc02a907b8&amp;Event=11&amp;IdRankinglistPlacement=2aea013c-f93e-436b-988b-d8c2f1cc1a8e&amp;DisciplineId=7&amp;EventId=11&amp;SeasonId=10&amp;Month=5&amp;RLAgeCategoryId=&amp;Gender=2&amp;ConfederationId=&amp;FederationId=&amp;Lastname=&amp;Firstname=&amp;AthleteCode=&amp;RLConfederationId=1"/>
    <hyperlink ref="I63" r:id="rId37" tooltip="XX International San Gervasio_x000d_San Gervasio Bresciano_x000d_22.06.2025" display="https://www.iwwfed-ea.org/classic/25ITA001/"/>
    <hyperlink ref="I155" r:id="rId38" tooltip="Spolana Cup 2025_x000d_KRENEK_x000d_21.09.2025" display="https://www.iwwfed-ea.org/classic/25CZE002/"/>
    <hyperlink ref="B113" r:id="rId39" display="https://ems.iwwf.sport/RankingList/ScoringDetailsWaterSki?Id=ab886bd9-65f4-45ad-9060-cab93ed87490&amp;RankingListLogId=a7d7f3ba-c964-4913-a3cc-50fc02a907b8&amp;Event=11&amp;IdRankinglistPlacement=1c2ebfe1-5772-4604-ba7e-ea44aa45e7b4&amp;DisciplineId=7&amp;EventId=11&amp;SeasonId=10&amp;Month=5&amp;RLAgeCategoryId=101&amp;Gender=2&amp;ConfederationId=&amp;FederationId=&amp;Lastname=&amp;Firstname=&amp;AthleteCode=&amp;RLConfederationId=1"/>
    <hyperlink ref="B117" r:id="rId40" display="https://ems.iwwf.sport/RankingList/ScoringDetailsWaterSki?Id=7f1ce915-8cfc-4af9-b6dc-22ec0b14c72b&amp;RankingListLogId=a7d7f3ba-c964-4913-a3cc-50fc02a907b8&amp;Event=11&amp;IdRankinglistPlacement=5b343327-0880-41c5-97da-15563c4aabba&amp;DisciplineId=7&amp;EventId=11&amp;SeasonId=10&amp;Month=5&amp;RLAgeCategoryId=101&amp;Gender=2&amp;ConfederationId=&amp;FederationId=&amp;Lastname=&amp;Firstname=&amp;AthleteCode=&amp;RLConfederationId=1"/>
    <hyperlink ref="B118" r:id="rId41" display="https://iwwfed-ea.org/classic/rl2025/eame/index.php?skier=UKR982023755"/>
    <hyperlink ref="I118" r:id="rId42" tooltip="Spolana Cup 2025_x000d_KRENEK_x000d_21.09.2025" display="https://www.iwwfed-ea.org/classic/25CZE002/"/>
    <hyperlink ref="I120" r:id="rId43" display="https://ems.iwwf.sport/Competitions/Details?Id=9ba15c3c-c348-4314-b552-9893d0dfa5d8"/>
    <hyperlink ref="I117" r:id="rId44" tooltip="KLI Trophy 2025_x000d_Fosso Ghiaia_x000d_21.09.2025" display="https://www.iwwfed-ea.org/classic/25ITA015/"/>
    <hyperlink ref="B120" r:id="rId45" display="https://ems.iwwf.sport/RankingList/ScoringDetailsWaterSki?Id=6c2622b7-288a-4a81-a5a9-5bd4c98a3bc1&amp;RankingListLogId=a7d7f3ba-c964-4913-a3cc-50fc02a907b8&amp;Event=11&amp;IdRankinglistPlacement=6349b1bb-843e-4fa2-8618-339e70e93523&amp;DisciplineId=7&amp;EventId=11&amp;SeasonId=10&amp;Month=5&amp;RLAgeCategoryId=101&amp;Gender=2&amp;ConfederationId=&amp;FederationId=&amp;Lastname=&amp;Firstname=&amp;AthleteCode=&amp;RLConfederationId=1"/>
    <hyperlink ref="B18" r:id="rId46" display="https://ems.iwwf.sport/RankingList/ScoringDetailsWaterSki?Id=fbd7cbf8-7d46-4c9a-ae73-661914bec684&amp;RankingListLogId=a84b86d0-1bc2-4c25-9df2-9b9f8f010c06&amp;Event=11&amp;IdRankinglistPlacement=c1611a52-40d9-4aa4-8eac-db780dba594d&amp;DisciplineId=7&amp;EventId=11&amp;SeasonId=10&amp;Month=6&amp;RLAgeCategoryId=&amp;Gender=&amp;ConfederationId=&amp;FederationId=&amp;Lastname=&amp;Firstname=&amp;AthleteCode=&amp;RLConfederationId=1"/>
    <hyperlink ref="B22" r:id="rId47" display="https://ems.iwwf.sport/RankingList/ScoringDetailsWaterSki?Id=05fb8d96-49cd-416b-8a29-18086926812e&amp;RankingListLogId=a84b86d0-1bc2-4c25-9df2-9b9f8f010c06&amp;Event=11&amp;IdRankinglistPlacement=d967f544-ceba-422f-a0da-2d7b252e3353&amp;DisciplineId=7&amp;EventId=11&amp;SeasonId=10&amp;Month=6&amp;RLAgeCategoryId=&amp;Gender=&amp;ConfederationId=&amp;FederationId=&amp;Lastname=&amp;Firstname=&amp;AthleteCode=&amp;RLConfederationId=1"/>
    <hyperlink ref="B62" r:id="rId48" display="https://ems.iwwf.sport/RankingList/ScoringDetailsWaterSki?Id=05fb8d96-49cd-416b-8a29-18086926812e&amp;RankingListLogId=a84b86d0-1bc2-4c25-9df2-9b9f8f010c06&amp;Event=11&amp;IdRankinglistPlacement=d967f544-ceba-422f-a0da-2d7b252e3353&amp;DisciplineId=7&amp;EventId=11&amp;SeasonId=10&amp;Month=6&amp;RLAgeCategoryId=&amp;Gender=&amp;ConfederationId=&amp;FederationId=&amp;Lastname=&amp;Firstname=&amp;AthleteCode=&amp;RLConfederationId=1"/>
    <hyperlink ref="I22" r:id="rId49" display="https://ems.iwwf.sport/Competitions/Details?Id=3f2431f3-62ce-4f60-aef9-439cd7b21dd0"/>
    <hyperlink ref="B23" r:id="rId50" display="https://ems.iwwf.sport/RankingList/ScoringDetailsWaterSki?Id=a01fb4b2-7dfe-42b1-a053-51c4815026b6&amp;RankingListLogId=a84b86d0-1bc2-4c25-9df2-9b9f8f010c06&amp;Event=11&amp;IdRankinglistPlacement=9a821753-82d9-4ddd-87cb-ee6130a6d39f&amp;DisciplineId=7&amp;EventId=11&amp;SeasonId=10&amp;Month=6&amp;RLAgeCategoryId=103&amp;Gender=&amp;ConfederationId=&amp;FederationId=&amp;Lastname=&amp;Firstname=&amp;AthleteCode=&amp;RLConfederationId=1"/>
    <hyperlink ref="I23" r:id="rId51" display="https://ems.iwwf.sport/Competitions/Details?Id=fa16be15-8c6c-48f4-a8ba-f12fe48c44a9"/>
    <hyperlink ref="I62" r:id="rId52" display="https://ems.iwwf.sport/Competitions/Details?Id=3f2431f3-62ce-4f60-aef9-439cd7b21dd0"/>
    <hyperlink ref="I10" r:id="rId53" display="https://ems.iwwf.sport/Competitions/Details?Id=8e2cc4c3-dab7-42f9-9996-ada9e769f173"/>
    <hyperlink ref="I18" r:id="rId54" display="https://ems.iwwf.sport/Competitions/Details?Id=86dd662c-8688-4dca-a3f5-317ef0ab500d"/>
    <hyperlink ref="B26" r:id="rId55" display="https://iwwfed-ea.org/classic/rl2025/eame/index.php?skier=FRA982023737"/>
    <hyperlink ref="B24" r:id="rId56" display="https://ems.iwwf.sport/RankingList/ScoringDetailsWaterSki?Id=664c8195-0ffb-438c-a9a4-3dace69b910a&amp;RankingListLogId=946bec4c-7f21-4bb5-b28e-c1cc7433d6c8&amp;Event=11&amp;IdRankinglistPlacement=fba63165-5c8c-4610-983b-0f1fa0e0ac84&amp;DisciplineId=7&amp;EventId=11&amp;SeasonId=10&amp;Month=8&amp;RLAgeCategoryId=&amp;Gender=&amp;ConfederationId=&amp;FederationId=&amp;Lastname=&amp;Firstname=&amp;AthleteCode=&amp;RLConfederationId=1"/>
    <hyperlink ref="I25" r:id="rId57" display="https://ems.iwwf.sport/Competitions/Details?Id=8e2cc4c3-dab7-42f9-9996-ada9e769f173"/>
    <hyperlink ref="I19" r:id="rId58" display="https://ems.iwwf.sport/Competitions/Details?Id=8e2cc4c3-dab7-42f9-9996-ada9e769f173"/>
    <hyperlink ref="I60" r:id="rId59" display="https://ems.iwwf.sport/Competitions/Details?Id=8e2cc4c3-dab7-42f9-9996-ada9e769f173"/>
    <hyperlink ref="B71" r:id="rId60" display="https://ems.iwwf.sport/RankingList/ScoringDetailsWaterSki?Id=ab886bd9-65f4-45ad-9060-cab93ed87490&amp;RankingListLogId=946bec4c-7f21-4bb5-b28e-c1cc7433d6c8&amp;Event=11&amp;IdRankinglistPlacement=2303aa06-2852-41ca-afa9-619ef889c8f1&amp;DisciplineId=7&amp;EventId=11&amp;SeasonId=10&amp;Month=8&amp;RLAgeCategoryId=&amp;Gender=&amp;ConfederationId=&amp;FederationId=&amp;Lastname=&amp;Firstname=&amp;AthleteCode=&amp;RLConfederationId=1"/>
    <hyperlink ref="B105" r:id="rId61" display="https://iwwfed-ea.org/classic/rl2025/eame/index.php?skier=FRA372023602"/>
    <hyperlink ref="B106" r:id="rId62" display="https://iwwfed-ea.org/classic/rl2025/eame/index.php?skier=GBR962024132"/>
    <hyperlink ref="B104" r:id="rId63" display="https://iwwfed-ea.org/classic/rl2025/eame/index.php?skier=UKR452022985"/>
    <hyperlink ref="I64" r:id="rId64" display="https://ems.iwwf.sport/Competitions/Details?Id=8e2cc4c3-dab7-42f9-9996-ada9e769f173"/>
    <hyperlink ref="I107" r:id="rId65" display="https://ems.iwwf.sport/Competitions/Details?Id=8e2cc4c3-dab7-42f9-9996-ada9e769f173"/>
    <hyperlink ref="B109" r:id="rId66" display="https://iwwfed-ea.org/classic/rl2025/eame/index.php?skier=CZE982018528"/>
    <hyperlink ref="B110" r:id="rId67" display="https://iwwfed-ea.org/classic/rl2025/eame/index.php?skier=SVK862020805"/>
    <hyperlink ref="I110" r:id="rId68" tooltip="Spolana Cup 2025_x000d_KRENEK_x000d_21.09.2025" display="https://www.iwwfed-ea.org/classic/25CZE002/"/>
    <hyperlink ref="B108" r:id="rId69" display="https://iwwfed-ea.org/classic/rl2025/eame/index.php?skier=FRA982023737"/>
    <hyperlink ref="B119" r:id="rId70" display="https://iwwfed-ea.org/classic/rl2025/eame/index.php?skier=GRE982018661"/>
    <hyperlink ref="B121" r:id="rId71" display="https://iwwfed-ea.org/classic/rl2025/eame/index.php?skier=FRA982024824"/>
    <hyperlink ref="B123" r:id="rId72" display="https://iwwfed-ea.org/classic/rl2025/eame/index.php?skier=AUT982024229"/>
    <hyperlink ref="B124" r:id="rId73" display="https://ems.iwwf.sport/RankingList/ScoringDetailsWaterSki?Id=f70e290a-12d9-4f0d-8acc-5882b9433f3f&amp;RankingListLogId=946bec4c-7f21-4bb5-b28e-c1cc7433d6c8&amp;Event=11&amp;IdRankinglistPlacement=0281251a-8ee1-4cc5-9f66-2624d22079c2&amp;DisciplineId=7&amp;EventId=11&amp;SeasonId=10&amp;Month=8&amp;RLAgeCategoryId=&amp;Gender=&amp;ConfederationId=&amp;FederationId=&amp;Lastname=&amp;Firstname=&amp;AthleteCode=&amp;RLConfederationId=1"/>
    <hyperlink ref="B122" r:id="rId74" display="https://ems.iwwf.sport/RankingList/ScoringDetailsWaterSki?Id=57d73d05-7513-40b2-aa41-63cce0cd7fd3&amp;RankingListLogId=946bec4c-7f21-4bb5-b28e-c1cc7433d6c8&amp;Event=11&amp;IdRankinglistPlacement=42f45e29-fcb9-459c-98c7-e07660201c6c&amp;DisciplineId=7&amp;EventId=11&amp;SeasonId=10&amp;Month=8&amp;RLAgeCategoryId=&amp;Gender=&amp;ConfederationId=&amp;FederationId=&amp;Lastname=&amp;Firstname=&amp;AthleteCode=&amp;RLConfederationId=1"/>
    <hyperlink ref="B125" r:id="rId75" display="https://ems.iwwf.sport/RankingList/ScoringDetailsWaterSki?Id=fa53be9a-2b60-47cd-a738-ff257e170b5e&amp;RankingListLogId=946bec4c-7f21-4bb5-b28e-c1cc7433d6c8&amp;Event=11&amp;IdRankinglistPlacement=7c04513a-1293-439b-848d-42a495b55f30&amp;DisciplineId=7&amp;EventId=11&amp;SeasonId=10&amp;Month=8&amp;RLAgeCategoryId=&amp;Gender=&amp;ConfederationId=&amp;FederationId=&amp;Lastname=&amp;Firstname=&amp;AthleteCode=&amp;RLConfederationId=1"/>
    <hyperlink ref="B156" r:id="rId76" display="https://iwwfed-ea.org/classic/rl2025/eame/index.php?skier=GRE982018661"/>
    <hyperlink ref="B166" r:id="rId77" display="https://ems.iwwf.sport/RankingList/ScoringDetailsWaterSki?Id=33b29d73-e514-4858-9bf8-e4a93bd7513e&amp;RankingListLogId=946bec4c-7f21-4bb5-b28e-c1cc7433d6c8&amp;Event=11&amp;IdRankinglistPlacement=9af859ca-095a-4ff5-b972-04e6be6a174a&amp;DisciplineId=7&amp;EventId=11&amp;SeasonId=10&amp;Month=8&amp;RLAgeCategoryId=&amp;Gender=&amp;ConfederationId=&amp;FederationId=&amp;Lastname=&amp;Firstname=&amp;AthleteCode=&amp;RLConfederationId=1"/>
    <hyperlink ref="B168" r:id="rId78" display="https://ems.iwwf.sport/RankingList/ScoringDetailsWaterSki?Id=7bbe8600-6efd-4912-b51b-dab6d39df261&amp;RankingListLogId=946bec4c-7f21-4bb5-b28e-c1cc7433d6c8&amp;Event=11&amp;IdRankinglistPlacement=01339707-5152-4daa-8fa9-5ac25d11b54d&amp;DisciplineId=7&amp;EventId=11&amp;SeasonId=10&amp;Month=8&amp;RLAgeCategoryId=&amp;Gender=&amp;ConfederationId=&amp;FederationId=&amp;Lastname=&amp;Firstname=&amp;AthleteCode=&amp;RLConfederationId=1"/>
    <hyperlink ref="B169" r:id="rId79" display="https://ems.iwwf.sport/RankingList/ScoringDetailsWaterSki?Id=4f683117-1382-414a-b9f0-7216de529ef3&amp;RankingListLogId=946bec4c-7f21-4bb5-b28e-c1cc7433d6c8&amp;Event=11&amp;IdRankinglistPlacement=65d95543-77d8-42de-98aa-fb8f3e44b1c1&amp;DisciplineId=7&amp;EventId=11&amp;SeasonId=10&amp;Month=8&amp;RLAgeCategoryId=&amp;Gender=&amp;ConfederationId=&amp;FederationId=&amp;Lastname=&amp;Firstname=&amp;AthleteCode=&amp;RLConfederationId=1"/>
    <hyperlink ref="B170" r:id="rId80" display="https://ems.iwwf.sport/RankingList/ScoringDetailsWaterSki?Id=73a5a33d-e25b-426b-bf3d-e0cf638e0850&amp;RankingListLogId=946bec4c-7f21-4bb5-b28e-c1cc7433d6c8&amp;Event=11&amp;IdRankinglistPlacement=cd363952-2d19-4888-8f78-c63cf9bbc146&amp;DisciplineId=7&amp;EventId=11&amp;SeasonId=10&amp;Month=8&amp;RLAgeCategoryId=&amp;Gender=&amp;ConfederationId=&amp;FederationId=&amp;Lastname=&amp;Firstname=&amp;AthleteCode=&amp;RLConfederationId=1"/>
    <hyperlink ref="I126" r:id="rId81" display="https://ems.iwwf.sport/Competitions/Details?Id=8e2cc4c3-dab7-42f9-9996-ada9e769f173"/>
    <hyperlink ref="I175" r:id="rId82" display="https://ems.iwwf.sport/Competitions/Details?Id=8e2cc4c3-dab7-42f9-9996-ada9e769f173"/>
  </hyperlinks>
  <pageMargins left="0.63457854406130265" right="0.34375" top="0.33514492753623187" bottom="0.39583333333333331" header="0.3" footer="0.35416666666666669"/>
  <pageSetup paperSize="9" orientation="portrait" horizontalDpi="0" verticalDpi="0"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view="pageLayout" topLeftCell="A69" zoomScaleNormal="100" workbookViewId="0">
      <selection activeCell="K83" sqref="K83"/>
    </sheetView>
  </sheetViews>
  <sheetFormatPr defaultRowHeight="18.75" x14ac:dyDescent="0.3"/>
  <cols>
    <col min="1" max="1" width="4.140625" style="385" customWidth="1"/>
    <col min="2" max="2" width="24.140625" style="344" customWidth="1"/>
    <col min="3" max="3" width="8.5703125" style="4" customWidth="1"/>
    <col min="4" max="4" width="10" style="5" customWidth="1"/>
    <col min="5" max="5" width="6.7109375" style="349" customWidth="1"/>
    <col min="6" max="6" width="7.42578125" style="4" customWidth="1"/>
    <col min="7" max="7" width="9" style="4" customWidth="1"/>
    <col min="8" max="8" width="6.42578125" style="83" customWidth="1"/>
    <col min="9" max="9" width="10.7109375" style="30" customWidth="1"/>
  </cols>
  <sheetData>
    <row r="1" spans="1:9" ht="15.75" x14ac:dyDescent="0.25">
      <c r="A1" s="922" t="s">
        <v>50</v>
      </c>
      <c r="B1" s="922"/>
      <c r="C1" s="922"/>
      <c r="D1" s="922"/>
      <c r="E1" s="922"/>
      <c r="F1" s="922"/>
      <c r="G1" s="922"/>
      <c r="H1" s="922"/>
      <c r="I1" s="922"/>
    </row>
    <row r="2" spans="1:9" ht="15.75" x14ac:dyDescent="0.25">
      <c r="A2" s="922" t="s">
        <v>476</v>
      </c>
      <c r="B2" s="922"/>
      <c r="C2" s="922"/>
      <c r="D2" s="922"/>
      <c r="E2" s="922"/>
      <c r="F2" s="922"/>
      <c r="G2" s="922"/>
      <c r="H2" s="922"/>
      <c r="I2" s="922"/>
    </row>
    <row r="3" spans="1:9" ht="15.75" x14ac:dyDescent="0.25">
      <c r="A3" s="922" t="s">
        <v>283</v>
      </c>
      <c r="B3" s="922"/>
      <c r="C3" s="922"/>
      <c r="D3" s="922"/>
      <c r="E3" s="922"/>
      <c r="F3" s="922"/>
      <c r="G3" s="922"/>
      <c r="H3" s="922"/>
      <c r="I3" s="922"/>
    </row>
    <row r="4" spans="1:9" x14ac:dyDescent="0.3">
      <c r="A4" s="383"/>
      <c r="B4" s="341"/>
      <c r="C4" s="11"/>
      <c r="D4" s="955" t="s">
        <v>284</v>
      </c>
      <c r="E4" s="955"/>
      <c r="F4" s="11"/>
      <c r="G4" s="11"/>
      <c r="I4" s="14"/>
    </row>
    <row r="5" spans="1:9" ht="15.75" x14ac:dyDescent="0.25">
      <c r="A5" s="956" t="s">
        <v>284</v>
      </c>
      <c r="B5" s="956"/>
      <c r="C5" s="926" t="s">
        <v>0</v>
      </c>
      <c r="D5" s="927" t="s">
        <v>1</v>
      </c>
      <c r="E5" s="927" t="s">
        <v>49</v>
      </c>
      <c r="F5" s="928" t="s">
        <v>393</v>
      </c>
      <c r="G5" s="928"/>
      <c r="H5" s="928"/>
      <c r="I5" s="928"/>
    </row>
    <row r="6" spans="1:9" ht="15" customHeight="1" x14ac:dyDescent="0.25">
      <c r="A6" s="945" t="s">
        <v>54</v>
      </c>
      <c r="B6" s="957" t="s">
        <v>193</v>
      </c>
      <c r="C6" s="926"/>
      <c r="D6" s="927"/>
      <c r="E6" s="927"/>
      <c r="F6" s="933" t="s">
        <v>2</v>
      </c>
      <c r="G6" s="958" t="s">
        <v>3</v>
      </c>
      <c r="H6" s="959" t="s">
        <v>28</v>
      </c>
      <c r="I6" s="960" t="s">
        <v>57</v>
      </c>
    </row>
    <row r="7" spans="1:9" ht="15" customHeight="1" x14ac:dyDescent="0.25">
      <c r="A7" s="945"/>
      <c r="B7" s="957"/>
      <c r="C7" s="926"/>
      <c r="D7" s="927"/>
      <c r="E7" s="927"/>
      <c r="F7" s="933"/>
      <c r="G7" s="958"/>
      <c r="H7" s="959"/>
      <c r="I7" s="960"/>
    </row>
    <row r="8" spans="1:9" x14ac:dyDescent="0.3">
      <c r="A8" s="384">
        <v>1</v>
      </c>
      <c r="B8" s="338" t="s">
        <v>132</v>
      </c>
      <c r="C8" s="844" t="s">
        <v>109</v>
      </c>
      <c r="D8" s="322" t="s">
        <v>7</v>
      </c>
      <c r="E8" s="346" t="s">
        <v>133</v>
      </c>
      <c r="F8" s="706">
        <v>53.3</v>
      </c>
      <c r="G8" s="514">
        <f t="shared" ref="G8:G29" si="0">(F8-17)*1000/43.3</f>
        <v>838.33718244803697</v>
      </c>
      <c r="H8" s="17">
        <v>1</v>
      </c>
      <c r="I8" s="734" t="s">
        <v>429</v>
      </c>
    </row>
    <row r="9" spans="1:9" x14ac:dyDescent="0.3">
      <c r="A9" s="384">
        <v>2</v>
      </c>
      <c r="B9" s="338" t="s">
        <v>235</v>
      </c>
      <c r="C9" s="844">
        <v>1987</v>
      </c>
      <c r="D9" s="320" t="s">
        <v>285</v>
      </c>
      <c r="E9" s="346" t="s">
        <v>205</v>
      </c>
      <c r="F9" s="506">
        <v>52.8</v>
      </c>
      <c r="G9" s="514">
        <f t="shared" si="0"/>
        <v>826.78983833718246</v>
      </c>
      <c r="H9" s="455">
        <v>2</v>
      </c>
      <c r="I9" s="735" t="s">
        <v>80</v>
      </c>
    </row>
    <row r="10" spans="1:9" x14ac:dyDescent="0.3">
      <c r="A10" s="384">
        <v>3</v>
      </c>
      <c r="B10" s="338" t="s">
        <v>329</v>
      </c>
      <c r="C10" s="844">
        <v>1994</v>
      </c>
      <c r="D10" s="320" t="s">
        <v>5</v>
      </c>
      <c r="E10" s="347" t="s">
        <v>42</v>
      </c>
      <c r="F10" s="506">
        <v>52.6</v>
      </c>
      <c r="G10" s="514">
        <f t="shared" si="0"/>
        <v>822.17090069284075</v>
      </c>
      <c r="H10" s="456">
        <v>3</v>
      </c>
      <c r="I10" s="734" t="s">
        <v>323</v>
      </c>
    </row>
    <row r="11" spans="1:9" x14ac:dyDescent="0.3">
      <c r="A11" s="384">
        <v>4</v>
      </c>
      <c r="B11" s="869" t="s">
        <v>345</v>
      </c>
      <c r="C11" s="192">
        <v>1977</v>
      </c>
      <c r="D11" s="320" t="s">
        <v>5</v>
      </c>
      <c r="E11" s="348" t="s">
        <v>41</v>
      </c>
      <c r="F11" s="707">
        <v>48</v>
      </c>
      <c r="G11" s="514">
        <f t="shared" si="0"/>
        <v>715.9353348729793</v>
      </c>
      <c r="H11" s="711">
        <v>4</v>
      </c>
      <c r="I11" s="735" t="s">
        <v>409</v>
      </c>
    </row>
    <row r="12" spans="1:9" x14ac:dyDescent="0.3">
      <c r="A12" s="384">
        <v>5</v>
      </c>
      <c r="B12" s="82" t="s">
        <v>300</v>
      </c>
      <c r="C12" s="844" t="s">
        <v>94</v>
      </c>
      <c r="D12" s="323" t="s">
        <v>5</v>
      </c>
      <c r="E12" s="346" t="s">
        <v>43</v>
      </c>
      <c r="F12" s="706">
        <v>47.6</v>
      </c>
      <c r="G12" s="514">
        <f t="shared" si="0"/>
        <v>706.69745958429564</v>
      </c>
      <c r="H12" s="713" t="s">
        <v>233</v>
      </c>
      <c r="I12" s="734" t="s">
        <v>429</v>
      </c>
    </row>
    <row r="13" spans="1:9" x14ac:dyDescent="0.3">
      <c r="A13" s="384">
        <v>6</v>
      </c>
      <c r="B13" s="338" t="s">
        <v>330</v>
      </c>
      <c r="C13" s="844">
        <v>2002</v>
      </c>
      <c r="D13" s="320" t="s">
        <v>5</v>
      </c>
      <c r="E13" s="347" t="s">
        <v>46</v>
      </c>
      <c r="F13" s="506">
        <v>47.4</v>
      </c>
      <c r="G13" s="514">
        <f t="shared" si="0"/>
        <v>702.07852193995382</v>
      </c>
      <c r="H13" s="26">
        <v>6</v>
      </c>
      <c r="I13" s="735" t="s">
        <v>229</v>
      </c>
    </row>
    <row r="14" spans="1:9" x14ac:dyDescent="0.3">
      <c r="A14" s="384">
        <v>7</v>
      </c>
      <c r="B14" s="342" t="s">
        <v>4</v>
      </c>
      <c r="C14" s="192">
        <v>2002</v>
      </c>
      <c r="D14" s="324" t="s">
        <v>5</v>
      </c>
      <c r="E14" s="348" t="s">
        <v>41</v>
      </c>
      <c r="F14" s="396">
        <v>47</v>
      </c>
      <c r="G14" s="514">
        <f t="shared" si="0"/>
        <v>692.84064665127028</v>
      </c>
      <c r="H14" s="21">
        <v>7</v>
      </c>
      <c r="I14" s="735" t="s">
        <v>93</v>
      </c>
    </row>
    <row r="15" spans="1:9" x14ac:dyDescent="0.3">
      <c r="A15" s="384">
        <v>8</v>
      </c>
      <c r="B15" s="338" t="s">
        <v>331</v>
      </c>
      <c r="C15" s="192">
        <v>2002</v>
      </c>
      <c r="D15" s="320" t="s">
        <v>5</v>
      </c>
      <c r="E15" s="347" t="s">
        <v>46</v>
      </c>
      <c r="F15" s="396">
        <v>46.2</v>
      </c>
      <c r="G15" s="514">
        <f t="shared" si="0"/>
        <v>674.36489607390308</v>
      </c>
      <c r="H15" s="472">
        <v>8</v>
      </c>
      <c r="I15" s="734" t="s">
        <v>299</v>
      </c>
    </row>
    <row r="16" spans="1:9" x14ac:dyDescent="0.3">
      <c r="A16" s="384">
        <v>9</v>
      </c>
      <c r="B16" s="338" t="s">
        <v>123</v>
      </c>
      <c r="C16" s="844" t="s">
        <v>115</v>
      </c>
      <c r="D16" s="324" t="s">
        <v>7</v>
      </c>
      <c r="E16" s="346" t="s">
        <v>44</v>
      </c>
      <c r="F16" s="506">
        <v>45.7</v>
      </c>
      <c r="G16" s="514">
        <f t="shared" si="0"/>
        <v>662.81755196304857</v>
      </c>
      <c r="H16" s="21">
        <v>9</v>
      </c>
      <c r="I16" s="735" t="s">
        <v>229</v>
      </c>
    </row>
    <row r="17" spans="1:9" x14ac:dyDescent="0.3">
      <c r="A17" s="384">
        <v>10</v>
      </c>
      <c r="B17" s="338" t="s">
        <v>286</v>
      </c>
      <c r="C17" s="844">
        <v>1982</v>
      </c>
      <c r="D17" s="320" t="s">
        <v>34</v>
      </c>
      <c r="E17" s="347" t="s">
        <v>133</v>
      </c>
      <c r="F17" s="506">
        <v>45.3</v>
      </c>
      <c r="G17" s="514">
        <f t="shared" si="0"/>
        <v>653.5796766743648</v>
      </c>
      <c r="H17" s="21">
        <v>10</v>
      </c>
      <c r="I17" s="735" t="s">
        <v>80</v>
      </c>
    </row>
    <row r="18" spans="1:9" x14ac:dyDescent="0.3">
      <c r="A18" s="384">
        <v>11</v>
      </c>
      <c r="B18" s="342" t="s">
        <v>250</v>
      </c>
      <c r="C18" s="844" t="s">
        <v>94</v>
      </c>
      <c r="D18" s="323" t="s">
        <v>5</v>
      </c>
      <c r="E18" s="348" t="s">
        <v>41</v>
      </c>
      <c r="F18" s="707">
        <v>44.8</v>
      </c>
      <c r="G18" s="514">
        <f t="shared" si="0"/>
        <v>642.03233256351029</v>
      </c>
      <c r="H18" s="666">
        <v>11</v>
      </c>
      <c r="I18" s="735" t="s">
        <v>409</v>
      </c>
    </row>
    <row r="19" spans="1:9" ht="19.5" thickBot="1" x14ac:dyDescent="0.35">
      <c r="A19" s="492">
        <v>12</v>
      </c>
      <c r="B19" s="487" t="s">
        <v>38</v>
      </c>
      <c r="C19" s="60">
        <v>1998</v>
      </c>
      <c r="D19" s="709" t="s">
        <v>5</v>
      </c>
      <c r="E19" s="499" t="s">
        <v>47</v>
      </c>
      <c r="F19" s="508">
        <v>44.7</v>
      </c>
      <c r="G19" s="515">
        <f t="shared" si="0"/>
        <v>639.72286374133967</v>
      </c>
      <c r="H19" s="714">
        <v>12</v>
      </c>
      <c r="I19" s="736" t="s">
        <v>287</v>
      </c>
    </row>
    <row r="20" spans="1:9" ht="19.5" thickTop="1" x14ac:dyDescent="0.3">
      <c r="A20" s="491">
        <v>13</v>
      </c>
      <c r="B20" s="345" t="s">
        <v>255</v>
      </c>
      <c r="C20" s="88">
        <v>2007</v>
      </c>
      <c r="D20" s="710" t="s">
        <v>7</v>
      </c>
      <c r="E20" s="485" t="s">
        <v>44</v>
      </c>
      <c r="F20" s="708">
        <v>44.3</v>
      </c>
      <c r="G20" s="513">
        <f t="shared" si="0"/>
        <v>630.4849884526559</v>
      </c>
      <c r="H20" s="61"/>
      <c r="I20" s="211" t="s">
        <v>409</v>
      </c>
    </row>
    <row r="21" spans="1:9" s="723" customFormat="1" ht="18" customHeight="1" x14ac:dyDescent="0.25">
      <c r="A21" s="717">
        <v>14</v>
      </c>
      <c r="B21" s="718" t="s">
        <v>197</v>
      </c>
      <c r="C21" s="325">
        <v>2008</v>
      </c>
      <c r="D21" s="719" t="s">
        <v>7</v>
      </c>
      <c r="E21" s="347" t="s">
        <v>42</v>
      </c>
      <c r="F21" s="720">
        <v>43.9</v>
      </c>
      <c r="G21" s="254">
        <f t="shared" si="0"/>
        <v>621.24711316397236</v>
      </c>
      <c r="H21" s="722"/>
      <c r="I21" s="848" t="s">
        <v>473</v>
      </c>
    </row>
    <row r="22" spans="1:9" x14ac:dyDescent="0.3">
      <c r="A22" s="384">
        <v>15</v>
      </c>
      <c r="B22" s="471" t="s">
        <v>264</v>
      </c>
      <c r="C22" s="192">
        <v>2011</v>
      </c>
      <c r="D22" s="324" t="s">
        <v>9</v>
      </c>
      <c r="E22" s="347" t="s">
        <v>63</v>
      </c>
      <c r="F22" s="507">
        <v>43.5</v>
      </c>
      <c r="G22" s="514">
        <f t="shared" si="0"/>
        <v>612.0092378752887</v>
      </c>
      <c r="H22" s="25"/>
      <c r="I22" s="734" t="s">
        <v>429</v>
      </c>
    </row>
    <row r="23" spans="1:9" x14ac:dyDescent="0.3">
      <c r="A23" s="491">
        <v>16</v>
      </c>
      <c r="B23" s="471" t="s">
        <v>288</v>
      </c>
      <c r="C23" s="192">
        <v>2002</v>
      </c>
      <c r="D23" s="324" t="s">
        <v>5</v>
      </c>
      <c r="E23" s="346" t="s">
        <v>452</v>
      </c>
      <c r="F23" s="506">
        <v>43.2</v>
      </c>
      <c r="G23" s="514">
        <f t="shared" si="0"/>
        <v>605.08083140877613</v>
      </c>
      <c r="H23" s="472"/>
      <c r="I23" s="737" t="s">
        <v>289</v>
      </c>
    </row>
    <row r="24" spans="1:9" x14ac:dyDescent="0.3">
      <c r="A24" s="491">
        <v>17</v>
      </c>
      <c r="B24" s="339" t="s">
        <v>13</v>
      </c>
      <c r="C24" s="844">
        <v>2006</v>
      </c>
      <c r="D24" s="320" t="s">
        <v>7</v>
      </c>
      <c r="E24" s="348" t="s">
        <v>41</v>
      </c>
      <c r="F24" s="507">
        <v>42.7</v>
      </c>
      <c r="G24" s="514">
        <f t="shared" si="0"/>
        <v>593.53348729792162</v>
      </c>
      <c r="H24" s="25"/>
      <c r="I24" s="326" t="s">
        <v>409</v>
      </c>
    </row>
    <row r="25" spans="1:9" x14ac:dyDescent="0.3">
      <c r="A25" s="384">
        <v>18</v>
      </c>
      <c r="B25" s="82" t="s">
        <v>111</v>
      </c>
      <c r="C25" s="844" t="s">
        <v>112</v>
      </c>
      <c r="D25" s="88" t="s">
        <v>9</v>
      </c>
      <c r="E25" s="346" t="s">
        <v>46</v>
      </c>
      <c r="F25" s="507">
        <v>41.9</v>
      </c>
      <c r="G25" s="514">
        <f t="shared" si="0"/>
        <v>575.05773672055432</v>
      </c>
      <c r="H25" s="672"/>
      <c r="I25" s="849" t="s">
        <v>415</v>
      </c>
    </row>
    <row r="26" spans="1:9" x14ac:dyDescent="0.3">
      <c r="A26" s="491">
        <v>19</v>
      </c>
      <c r="B26" s="869" t="s">
        <v>346</v>
      </c>
      <c r="C26" s="192">
        <v>2002</v>
      </c>
      <c r="D26" s="192" t="s">
        <v>5</v>
      </c>
      <c r="E26" s="348" t="s">
        <v>41</v>
      </c>
      <c r="F26" s="396">
        <v>40.799999999999997</v>
      </c>
      <c r="G26" s="514">
        <f t="shared" si="0"/>
        <v>549.65357967667433</v>
      </c>
      <c r="H26" s="25"/>
      <c r="I26" s="850" t="s">
        <v>347</v>
      </c>
    </row>
    <row r="27" spans="1:9" x14ac:dyDescent="0.3">
      <c r="A27" s="384">
        <v>20</v>
      </c>
      <c r="B27" s="339" t="s">
        <v>8</v>
      </c>
      <c r="C27" s="325">
        <v>2010</v>
      </c>
      <c r="D27" s="324" t="s">
        <v>9</v>
      </c>
      <c r="E27" s="348" t="s">
        <v>41</v>
      </c>
      <c r="F27" s="507">
        <v>39.700000000000003</v>
      </c>
      <c r="G27" s="514">
        <f t="shared" si="0"/>
        <v>524.24942263279456</v>
      </c>
      <c r="H27" s="329" t="s">
        <v>474</v>
      </c>
      <c r="I27" s="18"/>
    </row>
    <row r="28" spans="1:9" x14ac:dyDescent="0.3">
      <c r="A28" s="491">
        <v>21</v>
      </c>
      <c r="B28" s="339" t="s">
        <v>16</v>
      </c>
      <c r="C28" s="325">
        <v>2010</v>
      </c>
      <c r="D28" s="324" t="s">
        <v>9</v>
      </c>
      <c r="E28" s="348" t="s">
        <v>41</v>
      </c>
      <c r="F28" s="396">
        <v>34.799999999999997</v>
      </c>
      <c r="G28" s="514">
        <f t="shared" si="0"/>
        <v>411.08545034642026</v>
      </c>
      <c r="H28" s="473"/>
      <c r="I28" s="326" t="s">
        <v>404</v>
      </c>
    </row>
    <row r="29" spans="1:9" ht="18.75" customHeight="1" x14ac:dyDescent="0.3">
      <c r="A29" s="384">
        <v>22</v>
      </c>
      <c r="B29" s="340" t="s">
        <v>470</v>
      </c>
      <c r="C29" s="844">
        <v>2011</v>
      </c>
      <c r="D29" s="50" t="s">
        <v>9</v>
      </c>
      <c r="E29" s="58" t="s">
        <v>41</v>
      </c>
      <c r="F29" s="396">
        <v>33.299999999999997</v>
      </c>
      <c r="G29" s="357">
        <f t="shared" si="0"/>
        <v>376.44341801385673</v>
      </c>
      <c r="H29" s="724"/>
      <c r="I29" s="18" t="s">
        <v>514</v>
      </c>
    </row>
    <row r="30" spans="1:9" ht="18.75" customHeight="1" x14ac:dyDescent="0.3">
      <c r="A30" s="383"/>
      <c r="B30" s="341"/>
      <c r="C30" s="11"/>
      <c r="D30" s="12"/>
      <c r="E30" s="144"/>
      <c r="F30" s="11"/>
      <c r="G30" s="11"/>
      <c r="H30" s="11"/>
      <c r="I30" s="14"/>
    </row>
    <row r="31" spans="1:9" ht="18.75" customHeight="1" x14ac:dyDescent="0.25">
      <c r="A31" s="921" t="s">
        <v>522</v>
      </c>
      <c r="B31" s="921"/>
      <c r="C31" s="921"/>
      <c r="D31" s="921"/>
      <c r="E31" s="921"/>
      <c r="F31" s="921"/>
      <c r="G31" s="921"/>
      <c r="H31" s="921"/>
      <c r="I31" s="14"/>
    </row>
    <row r="32" spans="1:9" ht="18.75" customHeight="1" x14ac:dyDescent="0.25">
      <c r="A32" s="921"/>
      <c r="B32" s="921"/>
      <c r="C32" s="921"/>
      <c r="D32" s="921"/>
      <c r="E32" s="921"/>
      <c r="F32" s="921"/>
      <c r="G32" s="921"/>
      <c r="H32" s="921"/>
      <c r="I32" s="14"/>
    </row>
    <row r="33" spans="1:9" ht="18.75" customHeight="1" x14ac:dyDescent="0.25">
      <c r="A33" s="921"/>
      <c r="B33" s="921"/>
      <c r="C33" s="921"/>
      <c r="D33" s="921"/>
      <c r="E33" s="921"/>
      <c r="F33" s="921"/>
      <c r="G33" s="921"/>
      <c r="H33" s="921"/>
      <c r="I33" s="14"/>
    </row>
    <row r="34" spans="1:9" ht="18.75" customHeight="1" x14ac:dyDescent="0.25">
      <c r="A34" s="33" t="s">
        <v>523</v>
      </c>
      <c r="B34" s="34"/>
      <c r="C34" s="52"/>
      <c r="D34" s="35"/>
      <c r="E34" s="53"/>
      <c r="F34" s="53"/>
      <c r="G34" s="36"/>
      <c r="H34" s="54"/>
      <c r="I34" s="561"/>
    </row>
    <row r="35" spans="1:9" ht="18.75" customHeight="1" x14ac:dyDescent="0.25">
      <c r="A35" s="937" t="s">
        <v>524</v>
      </c>
      <c r="B35" s="937"/>
      <c r="C35" s="937"/>
      <c r="D35" s="937"/>
      <c r="E35" s="937"/>
      <c r="F35" s="937"/>
      <c r="G35" s="937"/>
      <c r="H35" s="937"/>
      <c r="I35" s="937"/>
    </row>
    <row r="36" spans="1:9" ht="18.75" customHeight="1" x14ac:dyDescent="0.25">
      <c r="A36" s="937"/>
      <c r="B36" s="937"/>
      <c r="C36" s="937"/>
      <c r="D36" s="937"/>
      <c r="E36" s="937"/>
      <c r="F36" s="937"/>
      <c r="G36" s="937"/>
      <c r="H36" s="937"/>
      <c r="I36" s="937"/>
    </row>
    <row r="37" spans="1:9" ht="18.75" customHeight="1" x14ac:dyDescent="0.3">
      <c r="A37" s="383"/>
      <c r="B37" s="341"/>
      <c r="C37" s="11"/>
      <c r="D37" s="12"/>
      <c r="E37" s="144"/>
      <c r="F37" s="11"/>
      <c r="G37" s="11"/>
      <c r="H37" s="11"/>
      <c r="I37" s="14"/>
    </row>
    <row r="38" spans="1:9" ht="18.75" customHeight="1" x14ac:dyDescent="0.3">
      <c r="A38" s="383"/>
      <c r="B38" s="341"/>
      <c r="C38" s="11"/>
      <c r="D38" s="12"/>
      <c r="E38" s="144"/>
      <c r="F38" s="11"/>
      <c r="G38" s="11"/>
      <c r="H38" s="11"/>
      <c r="I38" s="14"/>
    </row>
    <row r="39" spans="1:9" ht="18.75" customHeight="1" x14ac:dyDescent="0.3">
      <c r="A39" s="383"/>
      <c r="B39" s="341"/>
      <c r="C39" s="11"/>
      <c r="D39" s="12"/>
      <c r="E39" s="144"/>
      <c r="F39" s="11"/>
      <c r="G39" s="11"/>
      <c r="H39" s="11"/>
      <c r="I39" s="14"/>
    </row>
    <row r="40" spans="1:9" ht="18.75" customHeight="1" x14ac:dyDescent="0.3">
      <c r="A40" s="383"/>
      <c r="B40" s="341"/>
      <c r="C40" s="11"/>
      <c r="D40" s="12"/>
      <c r="E40" s="144"/>
      <c r="F40" s="11"/>
      <c r="G40" s="11"/>
      <c r="H40" s="11"/>
      <c r="I40" s="14"/>
    </row>
    <row r="41" spans="1:9" ht="18.75" customHeight="1" x14ac:dyDescent="0.3">
      <c r="A41" s="383"/>
      <c r="B41" s="341"/>
      <c r="C41" s="11"/>
      <c r="D41" s="12"/>
      <c r="E41" s="144"/>
      <c r="F41" s="11"/>
      <c r="G41" s="11"/>
      <c r="H41" s="11"/>
      <c r="I41" s="14"/>
    </row>
    <row r="42" spans="1:9" ht="18.75" customHeight="1" x14ac:dyDescent="0.3">
      <c r="A42" s="383"/>
      <c r="B42" s="341"/>
      <c r="C42" s="11"/>
      <c r="D42" s="12"/>
      <c r="E42" s="144"/>
      <c r="F42" s="11"/>
      <c r="G42" s="11"/>
      <c r="H42" s="11"/>
      <c r="I42" s="14"/>
    </row>
    <row r="43" spans="1:9" ht="18.75" customHeight="1" x14ac:dyDescent="0.3">
      <c r="A43" s="383"/>
      <c r="B43" s="341"/>
      <c r="C43" s="11"/>
      <c r="D43" s="12"/>
      <c r="E43" s="144"/>
      <c r="F43" s="11"/>
      <c r="G43" s="11"/>
      <c r="H43" s="11"/>
      <c r="I43" s="14"/>
    </row>
    <row r="44" spans="1:9" ht="18.75" customHeight="1" x14ac:dyDescent="0.3">
      <c r="A44" s="383"/>
      <c r="B44" s="341"/>
      <c r="C44" s="11"/>
      <c r="D44" s="12"/>
      <c r="E44" s="144"/>
      <c r="F44" s="11"/>
      <c r="G44" s="11"/>
      <c r="H44" s="11"/>
      <c r="I44" s="14"/>
    </row>
    <row r="45" spans="1:9" ht="15.75" x14ac:dyDescent="0.25">
      <c r="A45" s="922" t="s">
        <v>50</v>
      </c>
      <c r="B45" s="922"/>
      <c r="C45" s="922"/>
      <c r="D45" s="922"/>
      <c r="E45" s="922"/>
      <c r="F45" s="922"/>
      <c r="G45" s="922"/>
      <c r="H45" s="922"/>
      <c r="I45" s="922"/>
    </row>
    <row r="46" spans="1:9" ht="15.75" x14ac:dyDescent="0.25">
      <c r="A46" s="922" t="s">
        <v>392</v>
      </c>
      <c r="B46" s="922"/>
      <c r="C46" s="922"/>
      <c r="D46" s="922"/>
      <c r="E46" s="922"/>
      <c r="F46" s="922"/>
      <c r="G46" s="922"/>
      <c r="H46" s="922"/>
      <c r="I46" s="922"/>
    </row>
    <row r="47" spans="1:9" ht="15.75" x14ac:dyDescent="0.25">
      <c r="A47" s="922" t="s">
        <v>283</v>
      </c>
      <c r="B47" s="922"/>
      <c r="C47" s="922"/>
      <c r="D47" s="922"/>
      <c r="E47" s="922"/>
      <c r="F47" s="922"/>
      <c r="G47" s="922"/>
      <c r="H47" s="922"/>
      <c r="I47" s="922"/>
    </row>
    <row r="48" spans="1:9" s="327" customFormat="1" ht="14.25" customHeight="1" x14ac:dyDescent="0.3">
      <c r="A48" s="383"/>
      <c r="B48" s="341"/>
      <c r="C48" s="33"/>
      <c r="D48" s="955" t="s">
        <v>290</v>
      </c>
      <c r="E48" s="955"/>
      <c r="F48" s="33"/>
      <c r="G48" s="11"/>
      <c r="H48" s="83"/>
      <c r="I48" s="14"/>
    </row>
    <row r="49" spans="1:9" ht="15.75" x14ac:dyDescent="0.25">
      <c r="A49" s="956" t="s">
        <v>290</v>
      </c>
      <c r="B49" s="956"/>
      <c r="C49" s="926" t="s">
        <v>0</v>
      </c>
      <c r="D49" s="927" t="s">
        <v>1</v>
      </c>
      <c r="E49" s="927" t="s">
        <v>49</v>
      </c>
      <c r="F49" s="928" t="s">
        <v>393</v>
      </c>
      <c r="G49" s="928"/>
      <c r="H49" s="928"/>
      <c r="I49" s="928"/>
    </row>
    <row r="50" spans="1:9" ht="15" customHeight="1" x14ac:dyDescent="0.25">
      <c r="A50" s="945" t="s">
        <v>54</v>
      </c>
      <c r="B50" s="957" t="s">
        <v>193</v>
      </c>
      <c r="C50" s="926"/>
      <c r="D50" s="927"/>
      <c r="E50" s="927"/>
      <c r="F50" s="933" t="s">
        <v>2</v>
      </c>
      <c r="G50" s="958" t="s">
        <v>3</v>
      </c>
      <c r="H50" s="959" t="s">
        <v>28</v>
      </c>
      <c r="I50" s="960" t="s">
        <v>57</v>
      </c>
    </row>
    <row r="51" spans="1:9" ht="12" customHeight="1" x14ac:dyDescent="0.25">
      <c r="A51" s="945"/>
      <c r="B51" s="957"/>
      <c r="C51" s="926"/>
      <c r="D51" s="927"/>
      <c r="E51" s="927"/>
      <c r="F51" s="933"/>
      <c r="G51" s="958"/>
      <c r="H51" s="959"/>
      <c r="I51" s="960"/>
    </row>
    <row r="52" spans="1:9" x14ac:dyDescent="0.3">
      <c r="A52" s="384">
        <v>1</v>
      </c>
      <c r="B52" s="338" t="s">
        <v>132</v>
      </c>
      <c r="C52" s="844" t="s">
        <v>109</v>
      </c>
      <c r="D52" s="328" t="s">
        <v>7</v>
      </c>
      <c r="E52" s="347" t="s">
        <v>133</v>
      </c>
      <c r="F52" s="507">
        <v>53.3</v>
      </c>
      <c r="G52" s="514">
        <f t="shared" ref="G52:G70" si="1">(F52-17)*1000/43.3</f>
        <v>838.33718244803697</v>
      </c>
      <c r="H52" s="17">
        <v>1</v>
      </c>
      <c r="I52" s="851" t="s">
        <v>429</v>
      </c>
    </row>
    <row r="53" spans="1:9" x14ac:dyDescent="0.3">
      <c r="A53" s="384">
        <v>2</v>
      </c>
      <c r="B53" s="338" t="s">
        <v>123</v>
      </c>
      <c r="C53" s="844" t="s">
        <v>115</v>
      </c>
      <c r="D53" s="202" t="s">
        <v>7</v>
      </c>
      <c r="E53" s="347" t="s">
        <v>44</v>
      </c>
      <c r="F53" s="507">
        <v>45.7</v>
      </c>
      <c r="G53" s="514">
        <f t="shared" si="1"/>
        <v>662.81755196304857</v>
      </c>
      <c r="H53" s="455">
        <v>2</v>
      </c>
      <c r="I53" s="716" t="s">
        <v>229</v>
      </c>
    </row>
    <row r="54" spans="1:9" x14ac:dyDescent="0.3">
      <c r="A54" s="384">
        <v>3</v>
      </c>
      <c r="B54" s="338" t="s">
        <v>255</v>
      </c>
      <c r="C54" s="844" t="s">
        <v>118</v>
      </c>
      <c r="D54" s="202" t="s">
        <v>7</v>
      </c>
      <c r="E54" s="346" t="s">
        <v>44</v>
      </c>
      <c r="F54" s="507">
        <v>44.3</v>
      </c>
      <c r="G54" s="514">
        <f t="shared" si="1"/>
        <v>630.4849884526559</v>
      </c>
      <c r="H54" s="456">
        <v>3</v>
      </c>
      <c r="I54" s="739" t="s">
        <v>409</v>
      </c>
    </row>
    <row r="55" spans="1:9" x14ac:dyDescent="0.3">
      <c r="A55" s="384">
        <v>4</v>
      </c>
      <c r="B55" s="343" t="s">
        <v>197</v>
      </c>
      <c r="C55" s="172">
        <v>2008</v>
      </c>
      <c r="D55" s="328" t="s">
        <v>7</v>
      </c>
      <c r="E55" s="347" t="s">
        <v>42</v>
      </c>
      <c r="F55" s="507">
        <v>43.9</v>
      </c>
      <c r="G55" s="514">
        <f t="shared" si="1"/>
        <v>621.24711316397236</v>
      </c>
      <c r="H55" s="842">
        <v>4</v>
      </c>
      <c r="I55" s="739" t="s">
        <v>473</v>
      </c>
    </row>
    <row r="56" spans="1:9" x14ac:dyDescent="0.3">
      <c r="A56" s="384">
        <v>5</v>
      </c>
      <c r="B56" s="338" t="s">
        <v>264</v>
      </c>
      <c r="C56" s="844" t="s">
        <v>128</v>
      </c>
      <c r="D56" s="50" t="s">
        <v>9</v>
      </c>
      <c r="E56" s="346" t="s">
        <v>63</v>
      </c>
      <c r="F56" s="507">
        <v>43.5</v>
      </c>
      <c r="G56" s="514">
        <f t="shared" si="1"/>
        <v>612.0092378752887</v>
      </c>
      <c r="H56" s="757">
        <v>5</v>
      </c>
      <c r="I56" s="739" t="s">
        <v>429</v>
      </c>
    </row>
    <row r="57" spans="1:9" x14ac:dyDescent="0.3">
      <c r="A57" s="384">
        <v>6</v>
      </c>
      <c r="B57" s="339" t="s">
        <v>13</v>
      </c>
      <c r="C57" s="844">
        <v>2006</v>
      </c>
      <c r="D57" s="320" t="s">
        <v>7</v>
      </c>
      <c r="E57" s="348" t="s">
        <v>41</v>
      </c>
      <c r="F57" s="507">
        <v>42.7</v>
      </c>
      <c r="G57" s="514">
        <f t="shared" si="1"/>
        <v>593.53348729792162</v>
      </c>
      <c r="H57" s="474">
        <v>6</v>
      </c>
      <c r="I57" s="739" t="s">
        <v>409</v>
      </c>
    </row>
    <row r="58" spans="1:9" x14ac:dyDescent="0.3">
      <c r="A58" s="384">
        <v>7</v>
      </c>
      <c r="B58" s="82" t="s">
        <v>111</v>
      </c>
      <c r="C58" s="844" t="s">
        <v>112</v>
      </c>
      <c r="D58" s="844" t="s">
        <v>9</v>
      </c>
      <c r="E58" s="346" t="s">
        <v>46</v>
      </c>
      <c r="F58" s="507">
        <v>41.9</v>
      </c>
      <c r="G58" s="514">
        <f t="shared" si="1"/>
        <v>575.05773672055432</v>
      </c>
      <c r="H58" s="26">
        <v>7</v>
      </c>
      <c r="I58" s="739" t="s">
        <v>415</v>
      </c>
    </row>
    <row r="59" spans="1:9" x14ac:dyDescent="0.3">
      <c r="A59" s="384">
        <v>8</v>
      </c>
      <c r="B59" s="338" t="s">
        <v>196</v>
      </c>
      <c r="C59" s="844" t="s">
        <v>242</v>
      </c>
      <c r="D59" s="202" t="s">
        <v>7</v>
      </c>
      <c r="E59" s="347" t="s">
        <v>42</v>
      </c>
      <c r="F59" s="506">
        <v>41</v>
      </c>
      <c r="G59" s="514">
        <f t="shared" si="1"/>
        <v>554.27251732101615</v>
      </c>
      <c r="H59" s="856" t="s">
        <v>519</v>
      </c>
      <c r="I59" s="739" t="s">
        <v>120</v>
      </c>
    </row>
    <row r="60" spans="1:9" x14ac:dyDescent="0.3">
      <c r="A60" s="384">
        <v>9</v>
      </c>
      <c r="B60" s="338" t="s">
        <v>258</v>
      </c>
      <c r="C60" s="844" t="s">
        <v>242</v>
      </c>
      <c r="D60" s="202" t="s">
        <v>7</v>
      </c>
      <c r="E60" s="346" t="s">
        <v>44</v>
      </c>
      <c r="F60" s="506">
        <v>41</v>
      </c>
      <c r="G60" s="514">
        <f t="shared" si="1"/>
        <v>554.27251732101615</v>
      </c>
      <c r="H60" s="856" t="s">
        <v>519</v>
      </c>
      <c r="I60" s="739" t="s">
        <v>67</v>
      </c>
    </row>
    <row r="61" spans="1:9" s="284" customFormat="1" ht="21.75" customHeight="1" x14ac:dyDescent="0.3">
      <c r="A61" s="384">
        <v>10</v>
      </c>
      <c r="B61" s="700" t="s">
        <v>145</v>
      </c>
      <c r="C61" s="844" t="s">
        <v>146</v>
      </c>
      <c r="D61" s="844" t="s">
        <v>9</v>
      </c>
      <c r="E61" s="715" t="s">
        <v>63</v>
      </c>
      <c r="F61" s="506">
        <v>40.6</v>
      </c>
      <c r="G61" s="514">
        <f t="shared" si="1"/>
        <v>545.03464203233261</v>
      </c>
      <c r="H61" s="21">
        <v>10</v>
      </c>
      <c r="I61" s="739" t="s">
        <v>170</v>
      </c>
    </row>
    <row r="62" spans="1:9" s="721" customFormat="1" ht="19.5" customHeight="1" x14ac:dyDescent="0.3">
      <c r="A62" s="384">
        <v>11</v>
      </c>
      <c r="B62" s="725" t="s">
        <v>33</v>
      </c>
      <c r="C62" s="536" t="s">
        <v>112</v>
      </c>
      <c r="D62" s="726" t="s">
        <v>9</v>
      </c>
      <c r="E62" s="497" t="s">
        <v>45</v>
      </c>
      <c r="F62" s="727">
        <v>40.5</v>
      </c>
      <c r="G62" s="728">
        <f t="shared" si="1"/>
        <v>542.72517321016164</v>
      </c>
      <c r="H62" s="21">
        <v>11</v>
      </c>
      <c r="I62" s="716" t="s">
        <v>297</v>
      </c>
    </row>
    <row r="63" spans="1:9" ht="19.5" thickBot="1" x14ac:dyDescent="0.35">
      <c r="A63" s="492">
        <v>12</v>
      </c>
      <c r="B63" s="733" t="s">
        <v>257</v>
      </c>
      <c r="C63" s="60" t="s">
        <v>115</v>
      </c>
      <c r="D63" s="488" t="s">
        <v>7</v>
      </c>
      <c r="E63" s="489" t="s">
        <v>42</v>
      </c>
      <c r="F63" s="732">
        <v>40.5</v>
      </c>
      <c r="G63" s="515">
        <f t="shared" si="1"/>
        <v>542.72517321016164</v>
      </c>
      <c r="H63" s="449">
        <v>12</v>
      </c>
      <c r="I63" s="852" t="s">
        <v>324</v>
      </c>
    </row>
    <row r="64" spans="1:9" ht="19.5" thickTop="1" x14ac:dyDescent="0.3">
      <c r="A64" s="491">
        <v>13</v>
      </c>
      <c r="B64" s="729" t="s">
        <v>39</v>
      </c>
      <c r="C64" s="334" t="s">
        <v>128</v>
      </c>
      <c r="D64" s="730" t="s">
        <v>9</v>
      </c>
      <c r="E64" s="485" t="s">
        <v>47</v>
      </c>
      <c r="F64" s="529">
        <v>40.299999999999997</v>
      </c>
      <c r="G64" s="262">
        <f t="shared" si="1"/>
        <v>538.10623556581982</v>
      </c>
      <c r="H64" s="486">
        <v>13</v>
      </c>
      <c r="I64" s="740" t="s">
        <v>415</v>
      </c>
    </row>
    <row r="65" spans="1:9" x14ac:dyDescent="0.3">
      <c r="A65" s="384">
        <v>14</v>
      </c>
      <c r="B65" s="339" t="s">
        <v>8</v>
      </c>
      <c r="C65" s="325">
        <v>2010</v>
      </c>
      <c r="D65" s="324" t="s">
        <v>9</v>
      </c>
      <c r="E65" s="348" t="s">
        <v>41</v>
      </c>
      <c r="F65" s="507">
        <v>39.700000000000003</v>
      </c>
      <c r="G65" s="514">
        <f t="shared" si="1"/>
        <v>524.24942263279456</v>
      </c>
      <c r="H65" s="329" t="s">
        <v>474</v>
      </c>
      <c r="I65" s="18"/>
    </row>
    <row r="66" spans="1:9" ht="20.25" customHeight="1" x14ac:dyDescent="0.3">
      <c r="A66" s="384">
        <v>15</v>
      </c>
      <c r="B66" s="338" t="s">
        <v>199</v>
      </c>
      <c r="C66" s="844" t="s">
        <v>118</v>
      </c>
      <c r="D66" s="202" t="s">
        <v>7</v>
      </c>
      <c r="E66" s="347" t="s">
        <v>46</v>
      </c>
      <c r="F66" s="506">
        <v>39.6</v>
      </c>
      <c r="G66" s="514">
        <f t="shared" si="1"/>
        <v>521.93995381062359</v>
      </c>
      <c r="H66" s="25"/>
      <c r="I66" s="739" t="s">
        <v>253</v>
      </c>
    </row>
    <row r="67" spans="1:9" ht="19.5" customHeight="1" x14ac:dyDescent="0.3">
      <c r="A67" s="384">
        <v>16</v>
      </c>
      <c r="B67" s="725" t="s">
        <v>138</v>
      </c>
      <c r="C67" s="844">
        <v>2008</v>
      </c>
      <c r="D67" s="202" t="s">
        <v>7</v>
      </c>
      <c r="E67" s="347" t="s">
        <v>48</v>
      </c>
      <c r="F67" s="507">
        <v>39</v>
      </c>
      <c r="G67" s="514">
        <f t="shared" si="1"/>
        <v>508.08314087759817</v>
      </c>
      <c r="H67" s="473"/>
      <c r="I67" s="739" t="s">
        <v>429</v>
      </c>
    </row>
    <row r="68" spans="1:9" x14ac:dyDescent="0.3">
      <c r="A68" s="384">
        <v>17</v>
      </c>
      <c r="B68" s="718" t="s">
        <v>291</v>
      </c>
      <c r="C68" s="47" t="s">
        <v>115</v>
      </c>
      <c r="D68" s="325" t="s">
        <v>7</v>
      </c>
      <c r="E68" s="347" t="s">
        <v>44</v>
      </c>
      <c r="F68" s="401">
        <v>37.5</v>
      </c>
      <c r="G68" s="254">
        <f t="shared" si="1"/>
        <v>473.44110854503469</v>
      </c>
      <c r="H68" s="473"/>
      <c r="I68" s="716" t="s">
        <v>177</v>
      </c>
    </row>
    <row r="69" spans="1:9" x14ac:dyDescent="0.3">
      <c r="A69" s="384">
        <v>18</v>
      </c>
      <c r="B69" s="339" t="s">
        <v>16</v>
      </c>
      <c r="C69" s="325">
        <v>2010</v>
      </c>
      <c r="D69" s="202" t="s">
        <v>9</v>
      </c>
      <c r="E69" s="348" t="s">
        <v>41</v>
      </c>
      <c r="F69" s="741">
        <v>34.799999999999997</v>
      </c>
      <c r="G69" s="514">
        <f t="shared" si="1"/>
        <v>411.08545034642026</v>
      </c>
      <c r="H69" s="473"/>
      <c r="I69" s="326" t="s">
        <v>404</v>
      </c>
    </row>
    <row r="70" spans="1:9" x14ac:dyDescent="0.3">
      <c r="A70" s="384">
        <v>19</v>
      </c>
      <c r="B70" s="340" t="s">
        <v>19</v>
      </c>
      <c r="C70" s="325">
        <v>2011</v>
      </c>
      <c r="D70" s="322" t="s">
        <v>9</v>
      </c>
      <c r="E70" s="348" t="s">
        <v>41</v>
      </c>
      <c r="F70" s="742">
        <v>33</v>
      </c>
      <c r="G70" s="514">
        <f t="shared" si="1"/>
        <v>369.51501154734416</v>
      </c>
      <c r="H70" s="21"/>
      <c r="I70" s="326" t="s">
        <v>322</v>
      </c>
    </row>
    <row r="71" spans="1:9" x14ac:dyDescent="0.3">
      <c r="A71" s="383"/>
      <c r="B71" s="341"/>
      <c r="C71" s="11"/>
      <c r="D71" s="12"/>
      <c r="E71" s="144"/>
      <c r="F71" s="11"/>
      <c r="G71" s="11"/>
      <c r="H71" s="11"/>
      <c r="I71" s="14"/>
    </row>
    <row r="72" spans="1:9" ht="15.75" x14ac:dyDescent="0.25">
      <c r="A72" s="33" t="s">
        <v>523</v>
      </c>
      <c r="B72" s="34"/>
      <c r="C72" s="52"/>
      <c r="D72" s="35"/>
      <c r="E72" s="53"/>
      <c r="F72" s="53"/>
      <c r="G72" s="36"/>
      <c r="H72" s="54"/>
      <c r="I72" s="561"/>
    </row>
    <row r="73" spans="1:9" ht="15" x14ac:dyDescent="0.25">
      <c r="A73" s="937" t="s">
        <v>524</v>
      </c>
      <c r="B73" s="937"/>
      <c r="C73" s="937"/>
      <c r="D73" s="937"/>
      <c r="E73" s="937"/>
      <c r="F73" s="937"/>
      <c r="G73" s="937"/>
      <c r="H73" s="937"/>
      <c r="I73" s="937"/>
    </row>
    <row r="74" spans="1:9" ht="15" x14ac:dyDescent="0.25">
      <c r="A74" s="937"/>
      <c r="B74" s="937"/>
      <c r="C74" s="937"/>
      <c r="D74" s="937"/>
      <c r="E74" s="937"/>
      <c r="F74" s="937"/>
      <c r="G74" s="937"/>
      <c r="H74" s="937"/>
      <c r="I74" s="937"/>
    </row>
    <row r="75" spans="1:9" x14ac:dyDescent="0.3">
      <c r="A75" s="383"/>
      <c r="B75" s="341"/>
      <c r="C75" s="11"/>
      <c r="D75" s="12"/>
      <c r="E75" s="144"/>
      <c r="F75" s="11"/>
      <c r="G75" s="11"/>
      <c r="H75" s="11"/>
      <c r="I75" s="14"/>
    </row>
    <row r="76" spans="1:9" ht="15" x14ac:dyDescent="0.25">
      <c r="A76" s="921" t="s">
        <v>522</v>
      </c>
      <c r="B76" s="921"/>
      <c r="C76" s="921"/>
      <c r="D76" s="921"/>
      <c r="E76" s="921"/>
      <c r="F76" s="921"/>
      <c r="G76" s="921"/>
      <c r="H76" s="921"/>
      <c r="I76" s="14"/>
    </row>
    <row r="77" spans="1:9" ht="15" x14ac:dyDescent="0.25">
      <c r="A77" s="921"/>
      <c r="B77" s="921"/>
      <c r="C77" s="921"/>
      <c r="D77" s="921"/>
      <c r="E77" s="921"/>
      <c r="F77" s="921"/>
      <c r="G77" s="921"/>
      <c r="H77" s="921"/>
      <c r="I77" s="14"/>
    </row>
    <row r="78" spans="1:9" ht="15" x14ac:dyDescent="0.25">
      <c r="A78" s="921"/>
      <c r="B78" s="921"/>
      <c r="C78" s="921"/>
      <c r="D78" s="921"/>
      <c r="E78" s="921"/>
      <c r="F78" s="921"/>
      <c r="G78" s="921"/>
      <c r="H78" s="921"/>
      <c r="I78" s="14"/>
    </row>
    <row r="79" spans="1:9" x14ac:dyDescent="0.3">
      <c r="A79" s="383"/>
      <c r="B79" s="341"/>
      <c r="C79" s="11"/>
      <c r="D79" s="12"/>
      <c r="E79" s="144"/>
      <c r="F79" s="11"/>
      <c r="G79" s="11"/>
      <c r="H79" s="11"/>
      <c r="I79" s="14"/>
    </row>
    <row r="80" spans="1:9" x14ac:dyDescent="0.3">
      <c r="A80" s="383"/>
      <c r="B80" s="341"/>
      <c r="C80" s="11"/>
      <c r="D80" s="12"/>
      <c r="E80" s="144"/>
      <c r="F80" s="11"/>
      <c r="G80" s="11"/>
      <c r="H80" s="11"/>
      <c r="I80" s="14"/>
    </row>
    <row r="81" spans="1:9" x14ac:dyDescent="0.3">
      <c r="A81" s="383"/>
      <c r="B81" s="341"/>
      <c r="C81" s="11"/>
      <c r="D81" s="12"/>
      <c r="E81" s="144"/>
      <c r="F81" s="11"/>
      <c r="G81" s="11"/>
      <c r="H81" s="11"/>
      <c r="I81" s="14"/>
    </row>
    <row r="82" spans="1:9" x14ac:dyDescent="0.3">
      <c r="A82" s="383"/>
      <c r="B82" s="341"/>
      <c r="C82" s="11"/>
      <c r="D82" s="12"/>
      <c r="E82" s="144"/>
      <c r="F82" s="11"/>
      <c r="G82" s="11"/>
      <c r="H82" s="11"/>
      <c r="I82" s="14"/>
    </row>
    <row r="83" spans="1:9" x14ac:dyDescent="0.3">
      <c r="A83" s="383"/>
      <c r="B83" s="341"/>
      <c r="C83" s="11"/>
      <c r="D83" s="12"/>
      <c r="E83" s="144"/>
      <c r="F83" s="11"/>
      <c r="G83" s="11"/>
      <c r="H83" s="11"/>
      <c r="I83" s="14"/>
    </row>
    <row r="84" spans="1:9" x14ac:dyDescent="0.3">
      <c r="A84" s="383"/>
      <c r="B84" s="341"/>
      <c r="C84" s="11"/>
      <c r="D84" s="12"/>
      <c r="E84" s="144"/>
      <c r="F84" s="11"/>
      <c r="G84" s="11"/>
      <c r="H84" s="11"/>
      <c r="I84" s="14"/>
    </row>
    <row r="85" spans="1:9" x14ac:dyDescent="0.3">
      <c r="A85" s="383"/>
      <c r="B85" s="341"/>
      <c r="C85" s="11"/>
      <c r="D85" s="12"/>
      <c r="E85" s="144"/>
      <c r="F85" s="11"/>
      <c r="G85" s="11"/>
      <c r="H85" s="11"/>
      <c r="I85" s="14"/>
    </row>
    <row r="86" spans="1:9" x14ac:dyDescent="0.3">
      <c r="A86" s="383"/>
      <c r="B86" s="341"/>
      <c r="C86" s="11"/>
      <c r="D86" s="12"/>
      <c r="E86" s="144"/>
      <c r="F86" s="11"/>
      <c r="G86" s="11"/>
      <c r="H86" s="11"/>
      <c r="I86" s="14"/>
    </row>
    <row r="87" spans="1:9" x14ac:dyDescent="0.3">
      <c r="A87" s="383"/>
      <c r="B87" s="341"/>
      <c r="C87" s="11"/>
      <c r="D87" s="12"/>
      <c r="E87" s="144"/>
      <c r="F87" s="11"/>
      <c r="G87" s="11"/>
      <c r="H87" s="11"/>
      <c r="I87" s="14"/>
    </row>
    <row r="88" spans="1:9" x14ac:dyDescent="0.3">
      <c r="A88" s="383"/>
      <c r="B88" s="341"/>
      <c r="C88" s="11"/>
      <c r="D88" s="12"/>
      <c r="E88" s="144"/>
      <c r="F88" s="11"/>
      <c r="G88" s="11"/>
      <c r="H88" s="11"/>
      <c r="I88" s="14"/>
    </row>
    <row r="89" spans="1:9" x14ac:dyDescent="0.3">
      <c r="A89" s="383"/>
      <c r="B89" s="341"/>
      <c r="C89" s="11"/>
      <c r="D89" s="12"/>
      <c r="E89" s="144"/>
      <c r="F89" s="11"/>
      <c r="G89" s="11"/>
      <c r="H89" s="11"/>
      <c r="I89" s="14"/>
    </row>
    <row r="90" spans="1:9" x14ac:dyDescent="0.3">
      <c r="A90" s="383"/>
      <c r="B90" s="341"/>
      <c r="C90" s="11"/>
      <c r="D90" s="12"/>
      <c r="E90" s="144"/>
      <c r="F90" s="11"/>
      <c r="G90" s="11"/>
      <c r="H90" s="11"/>
      <c r="I90" s="14"/>
    </row>
    <row r="91" spans="1:9" ht="15.75" x14ac:dyDescent="0.25">
      <c r="A91" s="922" t="s">
        <v>50</v>
      </c>
      <c r="B91" s="922"/>
      <c r="C91" s="922"/>
      <c r="D91" s="922"/>
      <c r="E91" s="922"/>
      <c r="F91" s="922"/>
      <c r="G91" s="922"/>
      <c r="H91" s="922"/>
      <c r="I91" s="922"/>
    </row>
    <row r="92" spans="1:9" ht="15.75" x14ac:dyDescent="0.25">
      <c r="A92" s="922" t="s">
        <v>392</v>
      </c>
      <c r="B92" s="922"/>
      <c r="C92" s="922"/>
      <c r="D92" s="922"/>
      <c r="E92" s="922"/>
      <c r="F92" s="922"/>
      <c r="G92" s="922"/>
      <c r="H92" s="922"/>
      <c r="I92" s="922"/>
    </row>
    <row r="93" spans="1:9" ht="15.75" x14ac:dyDescent="0.25">
      <c r="A93" s="922" t="s">
        <v>283</v>
      </c>
      <c r="B93" s="922"/>
      <c r="C93" s="922"/>
      <c r="D93" s="922"/>
      <c r="E93" s="922"/>
      <c r="F93" s="922"/>
      <c r="G93" s="922"/>
      <c r="H93" s="922"/>
      <c r="I93" s="922"/>
    </row>
    <row r="94" spans="1:9" x14ac:dyDescent="0.3">
      <c r="B94" s="341"/>
      <c r="C94" s="11"/>
      <c r="D94" s="106" t="s">
        <v>140</v>
      </c>
      <c r="E94" s="144"/>
      <c r="F94" s="11"/>
      <c r="G94" s="11"/>
      <c r="I94" s="14"/>
    </row>
    <row r="95" spans="1:9" ht="15.75" x14ac:dyDescent="0.25">
      <c r="A95" s="956" t="s">
        <v>140</v>
      </c>
      <c r="B95" s="956"/>
      <c r="C95" s="926" t="s">
        <v>0</v>
      </c>
      <c r="D95" s="927" t="s">
        <v>1</v>
      </c>
      <c r="E95" s="927" t="s">
        <v>49</v>
      </c>
      <c r="F95" s="928" t="s">
        <v>393</v>
      </c>
      <c r="G95" s="928"/>
      <c r="H95" s="928"/>
      <c r="I95" s="928"/>
    </row>
    <row r="96" spans="1:9" ht="15" customHeight="1" x14ac:dyDescent="0.25">
      <c r="A96" s="945" t="s">
        <v>54</v>
      </c>
      <c r="B96" s="957" t="s">
        <v>193</v>
      </c>
      <c r="C96" s="926"/>
      <c r="D96" s="927"/>
      <c r="E96" s="927"/>
      <c r="F96" s="933" t="s">
        <v>2</v>
      </c>
      <c r="G96" s="958" t="s">
        <v>3</v>
      </c>
      <c r="H96" s="959" t="s">
        <v>28</v>
      </c>
      <c r="I96" s="960" t="s">
        <v>57</v>
      </c>
    </row>
    <row r="97" spans="1:9" ht="11.25" customHeight="1" x14ac:dyDescent="0.25">
      <c r="A97" s="945"/>
      <c r="B97" s="957"/>
      <c r="C97" s="926"/>
      <c r="D97" s="927"/>
      <c r="E97" s="927"/>
      <c r="F97" s="933"/>
      <c r="G97" s="958"/>
      <c r="H97" s="959"/>
      <c r="I97" s="960"/>
    </row>
    <row r="98" spans="1:9" x14ac:dyDescent="0.3">
      <c r="A98" s="384">
        <v>1</v>
      </c>
      <c r="B98" s="338" t="s">
        <v>264</v>
      </c>
      <c r="C98" s="844" t="s">
        <v>128</v>
      </c>
      <c r="D98" s="50" t="s">
        <v>9</v>
      </c>
      <c r="E98" s="346" t="s">
        <v>63</v>
      </c>
      <c r="F98" s="507">
        <v>43.5</v>
      </c>
      <c r="G98" s="1">
        <f>(F98-13)*1000/33</f>
        <v>924.24242424242425</v>
      </c>
      <c r="H98" s="17">
        <v>1</v>
      </c>
      <c r="I98" s="739" t="s">
        <v>429</v>
      </c>
    </row>
    <row r="99" spans="1:9" x14ac:dyDescent="0.3">
      <c r="A99" s="384">
        <v>2</v>
      </c>
      <c r="B99" s="82" t="s">
        <v>111</v>
      </c>
      <c r="C99" s="844" t="s">
        <v>112</v>
      </c>
      <c r="D99" s="844" t="s">
        <v>9</v>
      </c>
      <c r="E99" s="346" t="s">
        <v>46</v>
      </c>
      <c r="F99" s="507">
        <v>41.9</v>
      </c>
      <c r="G99" s="1">
        <f t="shared" ref="G99:G108" si="2">(F99-13)*1000/33</f>
        <v>875.75757575757575</v>
      </c>
      <c r="H99" s="455">
        <v>2</v>
      </c>
      <c r="I99" s="739" t="s">
        <v>415</v>
      </c>
    </row>
    <row r="100" spans="1:9" x14ac:dyDescent="0.3">
      <c r="A100" s="384">
        <v>3</v>
      </c>
      <c r="B100" s="700" t="s">
        <v>145</v>
      </c>
      <c r="C100" s="844" t="s">
        <v>146</v>
      </c>
      <c r="D100" s="844" t="s">
        <v>9</v>
      </c>
      <c r="E100" s="715" t="s">
        <v>63</v>
      </c>
      <c r="F100" s="506">
        <v>40.6</v>
      </c>
      <c r="G100" s="1">
        <f t="shared" si="2"/>
        <v>836.36363636363637</v>
      </c>
      <c r="H100" s="456">
        <v>3</v>
      </c>
      <c r="I100" s="739" t="s">
        <v>170</v>
      </c>
    </row>
    <row r="101" spans="1:9" x14ac:dyDescent="0.3">
      <c r="A101" s="384">
        <v>4</v>
      </c>
      <c r="B101" s="338" t="s">
        <v>33</v>
      </c>
      <c r="C101" s="325" t="s">
        <v>112</v>
      </c>
      <c r="D101" s="202" t="s">
        <v>9</v>
      </c>
      <c r="E101" s="346" t="s">
        <v>45</v>
      </c>
      <c r="F101" s="516">
        <v>40.5</v>
      </c>
      <c r="G101" s="1">
        <f t="shared" si="2"/>
        <v>833.33333333333337</v>
      </c>
      <c r="H101" s="842">
        <v>4</v>
      </c>
      <c r="I101" s="716" t="s">
        <v>297</v>
      </c>
    </row>
    <row r="102" spans="1:9" x14ac:dyDescent="0.3">
      <c r="A102" s="384">
        <v>5</v>
      </c>
      <c r="B102" s="718" t="s">
        <v>39</v>
      </c>
      <c r="C102" s="325" t="s">
        <v>128</v>
      </c>
      <c r="D102" s="731" t="s">
        <v>9</v>
      </c>
      <c r="E102" s="346" t="s">
        <v>47</v>
      </c>
      <c r="F102" s="516">
        <v>40.299999999999997</v>
      </c>
      <c r="G102" s="1">
        <f t="shared" si="2"/>
        <v>827.27272727272714</v>
      </c>
      <c r="H102" s="757">
        <v>5</v>
      </c>
      <c r="I102" s="738" t="s">
        <v>415</v>
      </c>
    </row>
    <row r="103" spans="1:9" x14ac:dyDescent="0.3">
      <c r="A103" s="384">
        <v>6</v>
      </c>
      <c r="B103" s="339" t="s">
        <v>8</v>
      </c>
      <c r="C103" s="325">
        <v>2010</v>
      </c>
      <c r="D103" s="324" t="s">
        <v>9</v>
      </c>
      <c r="E103" s="348" t="s">
        <v>41</v>
      </c>
      <c r="F103" s="507">
        <v>39.700000000000003</v>
      </c>
      <c r="G103" s="1">
        <f t="shared" si="2"/>
        <v>809.09090909090924</v>
      </c>
      <c r="H103" s="474">
        <v>6</v>
      </c>
      <c r="I103" s="743" t="s">
        <v>474</v>
      </c>
    </row>
    <row r="104" spans="1:9" x14ac:dyDescent="0.3">
      <c r="A104" s="384">
        <v>7</v>
      </c>
      <c r="B104" s="338" t="s">
        <v>265</v>
      </c>
      <c r="C104" s="325" t="s">
        <v>128</v>
      </c>
      <c r="D104" s="328" t="s">
        <v>9</v>
      </c>
      <c r="E104" s="346" t="s">
        <v>42</v>
      </c>
      <c r="F104" s="401">
        <v>35.6</v>
      </c>
      <c r="G104" s="1">
        <f t="shared" si="2"/>
        <v>684.84848484848487</v>
      </c>
      <c r="H104" s="26">
        <v>7</v>
      </c>
      <c r="I104" s="716" t="s">
        <v>297</v>
      </c>
    </row>
    <row r="105" spans="1:9" x14ac:dyDescent="0.3">
      <c r="A105" s="384">
        <v>8</v>
      </c>
      <c r="B105" s="339" t="s">
        <v>16</v>
      </c>
      <c r="C105" s="325">
        <v>2010</v>
      </c>
      <c r="D105" s="202" t="s">
        <v>9</v>
      </c>
      <c r="E105" s="348" t="s">
        <v>41</v>
      </c>
      <c r="F105" s="741">
        <v>34.799999999999997</v>
      </c>
      <c r="G105" s="1">
        <f t="shared" si="2"/>
        <v>660.60606060606051</v>
      </c>
      <c r="H105" s="409">
        <v>8</v>
      </c>
      <c r="I105" s="329" t="s">
        <v>404</v>
      </c>
    </row>
    <row r="106" spans="1:9" x14ac:dyDescent="0.3">
      <c r="A106" s="384">
        <v>9</v>
      </c>
      <c r="B106" s="338" t="s">
        <v>150</v>
      </c>
      <c r="C106" s="325" t="s">
        <v>112</v>
      </c>
      <c r="D106" s="202" t="s">
        <v>9</v>
      </c>
      <c r="E106" s="346" t="s">
        <v>44</v>
      </c>
      <c r="F106" s="401">
        <v>33.4</v>
      </c>
      <c r="G106" s="1">
        <f t="shared" si="2"/>
        <v>618.18181818181813</v>
      </c>
      <c r="H106" s="26">
        <v>9</v>
      </c>
      <c r="I106" s="739" t="s">
        <v>127</v>
      </c>
    </row>
    <row r="107" spans="1:9" x14ac:dyDescent="0.3">
      <c r="A107" s="384">
        <v>10</v>
      </c>
      <c r="B107" s="340" t="s">
        <v>19</v>
      </c>
      <c r="C107" s="325">
        <v>2011</v>
      </c>
      <c r="D107" s="322" t="s">
        <v>9</v>
      </c>
      <c r="E107" s="348" t="s">
        <v>41</v>
      </c>
      <c r="F107" s="389">
        <v>33</v>
      </c>
      <c r="G107" s="1">
        <f t="shared" si="2"/>
        <v>606.06060606060601</v>
      </c>
      <c r="H107" s="409">
        <v>10</v>
      </c>
      <c r="I107" s="329" t="s">
        <v>322</v>
      </c>
    </row>
    <row r="108" spans="1:9" x14ac:dyDescent="0.3">
      <c r="A108" s="384">
        <v>11</v>
      </c>
      <c r="B108" s="339" t="s">
        <v>14</v>
      </c>
      <c r="C108" s="325">
        <v>2009</v>
      </c>
      <c r="D108" s="202" t="s">
        <v>9</v>
      </c>
      <c r="E108" s="348" t="s">
        <v>41</v>
      </c>
      <c r="F108" s="389">
        <v>30.3</v>
      </c>
      <c r="G108" s="1">
        <f t="shared" si="2"/>
        <v>524.24242424242425</v>
      </c>
      <c r="H108" s="26">
        <v>11</v>
      </c>
      <c r="I108" s="329" t="s">
        <v>322</v>
      </c>
    </row>
    <row r="109" spans="1:9" x14ac:dyDescent="0.3">
      <c r="A109" s="384">
        <v>12</v>
      </c>
      <c r="B109" s="342" t="s">
        <v>10</v>
      </c>
      <c r="C109" s="325">
        <v>2010</v>
      </c>
      <c r="D109" s="202" t="s">
        <v>9</v>
      </c>
      <c r="E109" s="346" t="s">
        <v>41</v>
      </c>
      <c r="F109" s="389">
        <v>29.8</v>
      </c>
      <c r="G109" s="1">
        <f t="shared" ref="G109:G118" si="3">(F109-13)*1000/33</f>
        <v>509.09090909090907</v>
      </c>
      <c r="H109" s="409">
        <v>12</v>
      </c>
      <c r="I109" s="329" t="s">
        <v>322</v>
      </c>
    </row>
    <row r="110" spans="1:9" x14ac:dyDescent="0.3">
      <c r="A110" s="384">
        <v>13</v>
      </c>
      <c r="B110" s="73" t="s">
        <v>168</v>
      </c>
      <c r="C110" s="325" t="s">
        <v>169</v>
      </c>
      <c r="D110" s="50" t="s">
        <v>12</v>
      </c>
      <c r="E110" s="350" t="s">
        <v>44</v>
      </c>
      <c r="F110" s="853">
        <v>29.2</v>
      </c>
      <c r="G110" s="1">
        <f t="shared" si="3"/>
        <v>490.90909090909093</v>
      </c>
      <c r="H110" s="843"/>
      <c r="I110" s="329" t="s">
        <v>357</v>
      </c>
    </row>
    <row r="111" spans="1:9" x14ac:dyDescent="0.3">
      <c r="A111" s="384">
        <v>14</v>
      </c>
      <c r="B111" s="138" t="s">
        <v>203</v>
      </c>
      <c r="C111" s="325">
        <v>2012</v>
      </c>
      <c r="D111" s="324" t="s">
        <v>12</v>
      </c>
      <c r="E111" s="346" t="s">
        <v>44</v>
      </c>
      <c r="F111" s="516">
        <v>29</v>
      </c>
      <c r="G111" s="1">
        <f t="shared" si="3"/>
        <v>484.84848484848487</v>
      </c>
      <c r="H111" s="843"/>
      <c r="I111" s="329" t="s">
        <v>370</v>
      </c>
    </row>
    <row r="112" spans="1:9" x14ac:dyDescent="0.3">
      <c r="A112" s="384">
        <v>15</v>
      </c>
      <c r="B112" s="73" t="s">
        <v>272</v>
      </c>
      <c r="C112" s="47" t="s">
        <v>172</v>
      </c>
      <c r="D112" s="744" t="s">
        <v>12</v>
      </c>
      <c r="E112" s="346" t="s">
        <v>42</v>
      </c>
      <c r="F112" s="401">
        <v>28.6</v>
      </c>
      <c r="G112" s="1">
        <f t="shared" si="3"/>
        <v>472.7272727272728</v>
      </c>
      <c r="H112" s="409"/>
      <c r="I112" s="735" t="s">
        <v>170</v>
      </c>
    </row>
    <row r="113" spans="1:9" x14ac:dyDescent="0.3">
      <c r="A113" s="384">
        <v>16</v>
      </c>
      <c r="B113" s="138" t="s">
        <v>319</v>
      </c>
      <c r="C113" s="325" t="s">
        <v>112</v>
      </c>
      <c r="D113" s="202" t="s">
        <v>9</v>
      </c>
      <c r="E113" s="346" t="s">
        <v>46</v>
      </c>
      <c r="F113" s="401">
        <v>28.4</v>
      </c>
      <c r="G113" s="1">
        <f t="shared" si="3"/>
        <v>466.66666666666663</v>
      </c>
      <c r="H113" s="21"/>
      <c r="I113" s="734" t="s">
        <v>253</v>
      </c>
    </row>
    <row r="114" spans="1:9" x14ac:dyDescent="0.3">
      <c r="A114" s="384">
        <v>17</v>
      </c>
      <c r="B114" s="339" t="s">
        <v>15</v>
      </c>
      <c r="C114" s="325">
        <v>2009</v>
      </c>
      <c r="D114" s="202" t="s">
        <v>9</v>
      </c>
      <c r="E114" s="348" t="s">
        <v>41</v>
      </c>
      <c r="F114" s="389">
        <v>28.2</v>
      </c>
      <c r="G114" s="1">
        <f t="shared" si="3"/>
        <v>460.60606060606062</v>
      </c>
      <c r="H114" s="409"/>
      <c r="I114" s="329" t="s">
        <v>293</v>
      </c>
    </row>
    <row r="115" spans="1:9" x14ac:dyDescent="0.3">
      <c r="A115" s="384">
        <v>18</v>
      </c>
      <c r="B115" s="73" t="s">
        <v>326</v>
      </c>
      <c r="C115" s="747">
        <v>2012</v>
      </c>
      <c r="D115" s="748" t="s">
        <v>12</v>
      </c>
      <c r="E115" s="476" t="s">
        <v>125</v>
      </c>
      <c r="F115" s="546">
        <v>26.6</v>
      </c>
      <c r="G115" s="1">
        <f t="shared" si="3"/>
        <v>412.12121212121218</v>
      </c>
      <c r="H115" s="25"/>
      <c r="I115" s="329" t="s">
        <v>454</v>
      </c>
    </row>
    <row r="116" spans="1:9" x14ac:dyDescent="0.3">
      <c r="A116" s="384">
        <v>19</v>
      </c>
      <c r="B116" s="73" t="s">
        <v>325</v>
      </c>
      <c r="C116" s="747">
        <v>2010</v>
      </c>
      <c r="D116" s="749" t="s">
        <v>9</v>
      </c>
      <c r="E116" s="750" t="s">
        <v>42</v>
      </c>
      <c r="F116" s="401">
        <v>24.4</v>
      </c>
      <c r="G116" s="1">
        <f t="shared" si="3"/>
        <v>345.45454545454538</v>
      </c>
      <c r="H116" s="25"/>
      <c r="I116" s="329" t="s">
        <v>148</v>
      </c>
    </row>
    <row r="117" spans="1:9" x14ac:dyDescent="0.3">
      <c r="A117" s="384">
        <v>20</v>
      </c>
      <c r="B117" s="73" t="s">
        <v>327</v>
      </c>
      <c r="C117" s="747">
        <v>2010</v>
      </c>
      <c r="D117" s="749" t="s">
        <v>9</v>
      </c>
      <c r="E117" s="476" t="s">
        <v>205</v>
      </c>
      <c r="F117" s="401">
        <v>24.1</v>
      </c>
      <c r="G117" s="1">
        <f t="shared" si="3"/>
        <v>336.36363636363643</v>
      </c>
      <c r="H117" s="25"/>
      <c r="I117" s="329" t="s">
        <v>477</v>
      </c>
    </row>
    <row r="118" spans="1:9" ht="15.75" x14ac:dyDescent="0.25">
      <c r="A118" s="26">
        <v>21</v>
      </c>
      <c r="B118" s="868" t="s">
        <v>508</v>
      </c>
      <c r="C118" s="325">
        <v>2011</v>
      </c>
      <c r="D118" s="322" t="s">
        <v>9</v>
      </c>
      <c r="E118" s="348" t="s">
        <v>41</v>
      </c>
      <c r="F118" s="389">
        <v>24</v>
      </c>
      <c r="G118" s="357">
        <f t="shared" si="3"/>
        <v>333.33333333333331</v>
      </c>
      <c r="H118" s="25"/>
      <c r="I118" s="329" t="s">
        <v>510</v>
      </c>
    </row>
    <row r="119" spans="1:9" ht="15.75" x14ac:dyDescent="0.25">
      <c r="A119" s="383"/>
      <c r="B119" s="855"/>
      <c r="C119" s="11"/>
      <c r="D119" s="12"/>
      <c r="E119" s="144"/>
      <c r="F119" s="11"/>
      <c r="G119" s="11"/>
      <c r="H119" s="11"/>
      <c r="I119" s="14"/>
    </row>
    <row r="120" spans="1:9" ht="15" x14ac:dyDescent="0.25">
      <c r="A120" s="921" t="s">
        <v>522</v>
      </c>
      <c r="B120" s="921"/>
      <c r="C120" s="921"/>
      <c r="D120" s="921"/>
      <c r="E120" s="921"/>
      <c r="F120" s="921"/>
      <c r="G120" s="921"/>
      <c r="H120" s="921"/>
      <c r="I120" s="14"/>
    </row>
    <row r="121" spans="1:9" ht="15" x14ac:dyDescent="0.25">
      <c r="A121" s="921"/>
      <c r="B121" s="921"/>
      <c r="C121" s="921"/>
      <c r="D121" s="921"/>
      <c r="E121" s="921"/>
      <c r="F121" s="921"/>
      <c r="G121" s="921"/>
      <c r="H121" s="921"/>
      <c r="I121" s="14"/>
    </row>
    <row r="122" spans="1:9" ht="15" x14ac:dyDescent="0.25">
      <c r="A122" s="921"/>
      <c r="B122" s="921"/>
      <c r="C122" s="921"/>
      <c r="D122" s="921"/>
      <c r="E122" s="921"/>
      <c r="F122" s="921"/>
      <c r="G122" s="921"/>
      <c r="H122" s="921"/>
      <c r="I122" s="14"/>
    </row>
    <row r="123" spans="1:9" ht="15.75" x14ac:dyDescent="0.25">
      <c r="A123" s="383"/>
      <c r="B123" s="855"/>
      <c r="C123" s="11"/>
      <c r="D123" s="12"/>
      <c r="E123" s="144"/>
      <c r="F123" s="11"/>
      <c r="G123" s="11"/>
      <c r="H123" s="11"/>
      <c r="I123" s="14"/>
    </row>
    <row r="124" spans="1:9" ht="15.75" x14ac:dyDescent="0.25">
      <c r="A124" s="33" t="s">
        <v>523</v>
      </c>
      <c r="B124" s="34"/>
      <c r="C124" s="52"/>
      <c r="D124" s="35"/>
      <c r="E124" s="53"/>
      <c r="F124" s="53"/>
      <c r="G124" s="36"/>
      <c r="H124" s="54"/>
      <c r="I124" s="561"/>
    </row>
    <row r="125" spans="1:9" ht="15" x14ac:dyDescent="0.25">
      <c r="A125" s="937" t="s">
        <v>524</v>
      </c>
      <c r="B125" s="937"/>
      <c r="C125" s="937"/>
      <c r="D125" s="937"/>
      <c r="E125" s="937"/>
      <c r="F125" s="937"/>
      <c r="G125" s="937"/>
      <c r="H125" s="937"/>
      <c r="I125" s="937"/>
    </row>
    <row r="126" spans="1:9" ht="15" x14ac:dyDescent="0.25">
      <c r="A126" s="937"/>
      <c r="B126" s="937"/>
      <c r="C126" s="937"/>
      <c r="D126" s="937"/>
      <c r="E126" s="937"/>
      <c r="F126" s="937"/>
      <c r="G126" s="937"/>
      <c r="H126" s="937"/>
      <c r="I126" s="937"/>
    </row>
    <row r="127" spans="1:9" ht="15.75" x14ac:dyDescent="0.25">
      <c r="A127" s="99"/>
      <c r="B127" s="855"/>
      <c r="C127" s="33"/>
      <c r="D127" s="221"/>
      <c r="E127" s="686"/>
      <c r="F127" s="33"/>
      <c r="G127" s="33"/>
      <c r="H127" s="33"/>
      <c r="I127" s="920"/>
    </row>
    <row r="128" spans="1:9" ht="15.75" x14ac:dyDescent="0.25">
      <c r="A128" s="99"/>
      <c r="B128" s="855"/>
      <c r="C128" s="33"/>
      <c r="D128" s="221"/>
      <c r="E128" s="686"/>
      <c r="F128" s="33"/>
      <c r="G128" s="33"/>
      <c r="H128" s="33"/>
      <c r="I128" s="920"/>
    </row>
    <row r="129" spans="1:9" ht="15.75" x14ac:dyDescent="0.25">
      <c r="A129" s="99"/>
      <c r="B129" s="855"/>
      <c r="C129" s="33"/>
      <c r="D129" s="221"/>
      <c r="E129" s="686"/>
      <c r="F129" s="33"/>
      <c r="G129" s="33"/>
      <c r="H129" s="33"/>
      <c r="I129" s="920"/>
    </row>
    <row r="130" spans="1:9" ht="15.75" x14ac:dyDescent="0.25">
      <c r="A130" s="99"/>
      <c r="B130" s="855"/>
      <c r="C130" s="33"/>
      <c r="D130" s="221"/>
      <c r="E130" s="686"/>
      <c r="F130" s="33"/>
      <c r="G130" s="33"/>
      <c r="H130" s="33"/>
      <c r="I130" s="920"/>
    </row>
    <row r="131" spans="1:9" ht="15.75" x14ac:dyDescent="0.25">
      <c r="A131" s="99"/>
      <c r="B131" s="855"/>
      <c r="C131" s="33"/>
      <c r="D131" s="221"/>
      <c r="E131" s="686"/>
      <c r="F131" s="33"/>
      <c r="G131" s="33"/>
      <c r="H131" s="33"/>
      <c r="I131" s="920"/>
    </row>
    <row r="132" spans="1:9" ht="15.75" x14ac:dyDescent="0.25">
      <c r="A132" s="99"/>
      <c r="B132" s="855"/>
      <c r="C132" s="33"/>
      <c r="D132" s="221"/>
      <c r="E132" s="686"/>
      <c r="F132" s="33"/>
      <c r="G132" s="33"/>
      <c r="H132" s="33"/>
      <c r="I132" s="920"/>
    </row>
    <row r="133" spans="1:9" ht="15.75" x14ac:dyDescent="0.25">
      <c r="A133" s="99"/>
      <c r="B133" s="855"/>
      <c r="C133" s="33"/>
      <c r="D133" s="221"/>
      <c r="E133" s="686"/>
      <c r="F133" s="33"/>
      <c r="G133" s="33"/>
      <c r="H133" s="33"/>
      <c r="I133" s="920"/>
    </row>
    <row r="134" spans="1:9" ht="15.75" x14ac:dyDescent="0.25">
      <c r="A134" s="99"/>
      <c r="B134" s="855"/>
      <c r="C134" s="33"/>
      <c r="D134" s="221"/>
      <c r="E134" s="686"/>
      <c r="F134" s="33"/>
      <c r="G134" s="33"/>
      <c r="H134" s="33"/>
      <c r="I134" s="920"/>
    </row>
    <row r="135" spans="1:9" ht="15.75" x14ac:dyDescent="0.25">
      <c r="A135" s="99"/>
      <c r="B135" s="855"/>
      <c r="C135" s="33"/>
      <c r="D135" s="221"/>
      <c r="E135" s="686"/>
      <c r="F135" s="33"/>
      <c r="G135" s="33"/>
      <c r="H135" s="33"/>
      <c r="I135" s="920"/>
    </row>
    <row r="136" spans="1:9" ht="15.75" x14ac:dyDescent="0.25">
      <c r="A136" s="99"/>
      <c r="B136" s="855"/>
      <c r="C136" s="33"/>
      <c r="D136" s="221"/>
      <c r="E136" s="686"/>
      <c r="F136" s="33"/>
      <c r="G136" s="33"/>
      <c r="H136" s="33"/>
      <c r="I136" s="920"/>
    </row>
    <row r="137" spans="1:9" ht="15.75" x14ac:dyDescent="0.25">
      <c r="A137" s="99"/>
      <c r="B137" s="855"/>
      <c r="C137" s="33"/>
      <c r="D137" s="221"/>
      <c r="E137" s="686"/>
      <c r="F137" s="33"/>
      <c r="G137" s="33"/>
      <c r="H137" s="33"/>
      <c r="I137" s="920"/>
    </row>
    <row r="138" spans="1:9" ht="15.75" x14ac:dyDescent="0.25">
      <c r="A138" s="99"/>
      <c r="B138" s="855"/>
      <c r="C138" s="33"/>
      <c r="D138" s="221"/>
      <c r="E138" s="686"/>
      <c r="F138" s="33"/>
      <c r="G138" s="33"/>
      <c r="H138" s="33"/>
      <c r="I138" s="920"/>
    </row>
    <row r="139" spans="1:9" ht="15.75" x14ac:dyDescent="0.25">
      <c r="A139" s="922" t="s">
        <v>50</v>
      </c>
      <c r="B139" s="922"/>
      <c r="C139" s="922"/>
      <c r="D139" s="922"/>
      <c r="E139" s="922"/>
      <c r="F139" s="922"/>
      <c r="G139" s="922"/>
      <c r="H139" s="922"/>
      <c r="I139" s="922"/>
    </row>
    <row r="140" spans="1:9" ht="15.75" x14ac:dyDescent="0.25">
      <c r="A140" s="922" t="s">
        <v>392</v>
      </c>
      <c r="B140" s="922"/>
      <c r="C140" s="922"/>
      <c r="D140" s="922"/>
      <c r="E140" s="922"/>
      <c r="F140" s="922"/>
      <c r="G140" s="922"/>
      <c r="H140" s="922"/>
      <c r="I140" s="922"/>
    </row>
    <row r="141" spans="1:9" ht="15.75" x14ac:dyDescent="0.25">
      <c r="A141" s="922" t="s">
        <v>283</v>
      </c>
      <c r="B141" s="922"/>
      <c r="C141" s="922"/>
      <c r="D141" s="922"/>
      <c r="E141" s="922"/>
      <c r="F141" s="922"/>
      <c r="G141" s="922"/>
      <c r="H141" s="922"/>
      <c r="I141" s="922"/>
    </row>
    <row r="142" spans="1:9" x14ac:dyDescent="0.3">
      <c r="B142" s="341"/>
      <c r="C142" s="11"/>
      <c r="D142" s="106" t="s">
        <v>163</v>
      </c>
      <c r="E142" s="144"/>
      <c r="F142" s="11"/>
      <c r="G142" s="11"/>
      <c r="I142" s="14"/>
    </row>
    <row r="143" spans="1:9" ht="15.75" x14ac:dyDescent="0.25">
      <c r="A143" s="956" t="s">
        <v>163</v>
      </c>
      <c r="B143" s="956"/>
      <c r="C143" s="926" t="s">
        <v>0</v>
      </c>
      <c r="D143" s="927" t="s">
        <v>1</v>
      </c>
      <c r="E143" s="927" t="s">
        <v>49</v>
      </c>
      <c r="F143" s="928" t="s">
        <v>393</v>
      </c>
      <c r="G143" s="928"/>
      <c r="H143" s="928"/>
      <c r="I143" s="928"/>
    </row>
    <row r="144" spans="1:9" ht="15" customHeight="1" x14ac:dyDescent="0.25">
      <c r="A144" s="945" t="s">
        <v>54</v>
      </c>
      <c r="B144" s="957" t="s">
        <v>193</v>
      </c>
      <c r="C144" s="926"/>
      <c r="D144" s="927"/>
      <c r="E144" s="927"/>
      <c r="F144" s="933" t="s">
        <v>2</v>
      </c>
      <c r="G144" s="958" t="s">
        <v>3</v>
      </c>
      <c r="H144" s="959" t="s">
        <v>28</v>
      </c>
      <c r="I144" s="960" t="s">
        <v>57</v>
      </c>
    </row>
    <row r="145" spans="1:9" ht="15" customHeight="1" x14ac:dyDescent="0.25">
      <c r="A145" s="945"/>
      <c r="B145" s="957"/>
      <c r="C145" s="926"/>
      <c r="D145" s="927"/>
      <c r="E145" s="927"/>
      <c r="F145" s="933"/>
      <c r="G145" s="958"/>
      <c r="H145" s="959"/>
      <c r="I145" s="960"/>
    </row>
    <row r="146" spans="1:9" x14ac:dyDescent="0.3">
      <c r="A146" s="754">
        <v>1</v>
      </c>
      <c r="B146" s="73" t="s">
        <v>168</v>
      </c>
      <c r="C146" s="325" t="s">
        <v>169</v>
      </c>
      <c r="D146" s="50" t="s">
        <v>12</v>
      </c>
      <c r="E146" s="350" t="s">
        <v>44</v>
      </c>
      <c r="F146" s="516">
        <v>29.2</v>
      </c>
      <c r="G146" s="332">
        <f t="shared" ref="G146:G167" si="4">(F146-7)*1000/20</f>
        <v>1110</v>
      </c>
      <c r="H146" s="17">
        <v>1</v>
      </c>
      <c r="I146" s="329" t="s">
        <v>357</v>
      </c>
    </row>
    <row r="147" spans="1:9" ht="18.75" customHeight="1" x14ac:dyDescent="0.3">
      <c r="A147" s="754">
        <v>2</v>
      </c>
      <c r="B147" s="73" t="s">
        <v>203</v>
      </c>
      <c r="C147" s="325">
        <v>2012</v>
      </c>
      <c r="D147" s="324" t="s">
        <v>12</v>
      </c>
      <c r="E147" s="346" t="s">
        <v>44</v>
      </c>
      <c r="F147" s="516">
        <v>29</v>
      </c>
      <c r="G147" s="332">
        <f t="shared" si="4"/>
        <v>1100</v>
      </c>
      <c r="H147" s="455">
        <v>2</v>
      </c>
      <c r="I147" s="329" t="s">
        <v>370</v>
      </c>
    </row>
    <row r="148" spans="1:9" ht="15.75" customHeight="1" x14ac:dyDescent="0.3">
      <c r="A148" s="754">
        <v>3</v>
      </c>
      <c r="B148" s="73" t="s">
        <v>272</v>
      </c>
      <c r="C148" s="325">
        <v>2012</v>
      </c>
      <c r="D148" s="620" t="s">
        <v>12</v>
      </c>
      <c r="E148" s="350" t="s">
        <v>42</v>
      </c>
      <c r="F148" s="74">
        <v>28.6</v>
      </c>
      <c r="G148" s="332">
        <f t="shared" si="4"/>
        <v>1080</v>
      </c>
      <c r="H148" s="456">
        <v>3</v>
      </c>
      <c r="I148" s="751" t="s">
        <v>170</v>
      </c>
    </row>
    <row r="149" spans="1:9" x14ac:dyDescent="0.3">
      <c r="A149" s="754">
        <v>4</v>
      </c>
      <c r="B149" s="73" t="s">
        <v>326</v>
      </c>
      <c r="C149" s="325">
        <v>2012</v>
      </c>
      <c r="D149" s="324" t="s">
        <v>12</v>
      </c>
      <c r="E149" s="476" t="s">
        <v>125</v>
      </c>
      <c r="F149" s="502">
        <v>26.6</v>
      </c>
      <c r="G149" s="332">
        <f t="shared" si="4"/>
        <v>980</v>
      </c>
      <c r="H149" s="621">
        <v>4</v>
      </c>
      <c r="I149" s="329" t="s">
        <v>454</v>
      </c>
    </row>
    <row r="150" spans="1:9" x14ac:dyDescent="0.3">
      <c r="A150" s="754">
        <v>5</v>
      </c>
      <c r="B150" s="340" t="s">
        <v>11</v>
      </c>
      <c r="C150" s="325">
        <v>2012</v>
      </c>
      <c r="D150" s="192" t="s">
        <v>12</v>
      </c>
      <c r="E150" s="348" t="s">
        <v>41</v>
      </c>
      <c r="F150" s="413">
        <v>25.2</v>
      </c>
      <c r="G150" s="332">
        <f t="shared" si="4"/>
        <v>910</v>
      </c>
      <c r="H150" s="757">
        <v>5</v>
      </c>
      <c r="I150" s="329" t="s">
        <v>404</v>
      </c>
    </row>
    <row r="151" spans="1:9" x14ac:dyDescent="0.3">
      <c r="A151" s="754">
        <v>6</v>
      </c>
      <c r="B151" s="340" t="s">
        <v>18</v>
      </c>
      <c r="C151" s="325">
        <v>2012</v>
      </c>
      <c r="D151" s="192" t="s">
        <v>12</v>
      </c>
      <c r="E151" s="348" t="s">
        <v>41</v>
      </c>
      <c r="F151" s="413">
        <v>22.3</v>
      </c>
      <c r="G151" s="332">
        <f t="shared" si="4"/>
        <v>765</v>
      </c>
      <c r="H151" s="474">
        <v>6</v>
      </c>
      <c r="I151" s="454" t="s">
        <v>294</v>
      </c>
    </row>
    <row r="152" spans="1:9" x14ac:dyDescent="0.3">
      <c r="A152" s="754">
        <v>7</v>
      </c>
      <c r="B152" s="73" t="s">
        <v>171</v>
      </c>
      <c r="C152" s="325" t="s">
        <v>169</v>
      </c>
      <c r="D152" s="620" t="s">
        <v>12</v>
      </c>
      <c r="E152" s="350" t="s">
        <v>44</v>
      </c>
      <c r="F152" s="74">
        <v>20.5</v>
      </c>
      <c r="G152" s="332">
        <f t="shared" si="4"/>
        <v>675</v>
      </c>
      <c r="H152" s="679">
        <v>7</v>
      </c>
      <c r="I152" s="230" t="s">
        <v>127</v>
      </c>
    </row>
    <row r="153" spans="1:9" x14ac:dyDescent="0.3">
      <c r="A153" s="755">
        <v>8</v>
      </c>
      <c r="B153" s="340" t="s">
        <v>26</v>
      </c>
      <c r="C153" s="325">
        <v>2012</v>
      </c>
      <c r="D153" s="192" t="s">
        <v>12</v>
      </c>
      <c r="E153" s="348" t="s">
        <v>41</v>
      </c>
      <c r="F153" s="707">
        <v>19.399999999999999</v>
      </c>
      <c r="G153" s="332">
        <f t="shared" si="4"/>
        <v>619.99999999999989</v>
      </c>
      <c r="H153" s="619">
        <v>8</v>
      </c>
      <c r="I153" s="329" t="s">
        <v>390</v>
      </c>
    </row>
    <row r="154" spans="1:9" ht="18.75" customHeight="1" x14ac:dyDescent="0.3">
      <c r="A154" s="754">
        <v>9</v>
      </c>
      <c r="B154" s="73" t="s">
        <v>335</v>
      </c>
      <c r="C154" s="325">
        <v>2012</v>
      </c>
      <c r="D154" s="192" t="s">
        <v>12</v>
      </c>
      <c r="E154" s="752" t="s">
        <v>336</v>
      </c>
      <c r="F154" s="502">
        <v>17.8</v>
      </c>
      <c r="G154" s="332">
        <f t="shared" si="4"/>
        <v>540</v>
      </c>
      <c r="H154" s="679">
        <v>9</v>
      </c>
      <c r="I154" s="329" t="s">
        <v>449</v>
      </c>
    </row>
    <row r="155" spans="1:9" ht="18.75" customHeight="1" x14ac:dyDescent="0.3">
      <c r="A155" s="754">
        <v>10</v>
      </c>
      <c r="B155" s="73" t="s">
        <v>166</v>
      </c>
      <c r="C155" s="325" t="s">
        <v>167</v>
      </c>
      <c r="D155" s="325" t="s">
        <v>21</v>
      </c>
      <c r="E155" s="746" t="s">
        <v>47</v>
      </c>
      <c r="F155" s="502">
        <v>17.7</v>
      </c>
      <c r="G155" s="332">
        <f t="shared" si="4"/>
        <v>535</v>
      </c>
      <c r="H155" s="619">
        <v>10</v>
      </c>
      <c r="I155" s="329" t="s">
        <v>356</v>
      </c>
    </row>
    <row r="156" spans="1:9" ht="18.75" customHeight="1" x14ac:dyDescent="0.3">
      <c r="A156" s="754">
        <v>11</v>
      </c>
      <c r="B156" s="340" t="s">
        <v>24</v>
      </c>
      <c r="C156" s="620">
        <v>2016</v>
      </c>
      <c r="D156" s="620" t="s">
        <v>23</v>
      </c>
      <c r="E156" s="114" t="s">
        <v>41</v>
      </c>
      <c r="F156" s="753">
        <v>16.3</v>
      </c>
      <c r="G156" s="332">
        <f t="shared" si="4"/>
        <v>465</v>
      </c>
      <c r="H156" s="679">
        <v>11</v>
      </c>
      <c r="I156" s="329" t="s">
        <v>334</v>
      </c>
    </row>
    <row r="157" spans="1:9" ht="19.5" thickBot="1" x14ac:dyDescent="0.35">
      <c r="A157" s="761">
        <v>12</v>
      </c>
      <c r="B157" s="107" t="s">
        <v>202</v>
      </c>
      <c r="C157" s="331" t="s">
        <v>295</v>
      </c>
      <c r="D157" s="331" t="s">
        <v>21</v>
      </c>
      <c r="E157" s="762" t="s">
        <v>45</v>
      </c>
      <c r="F157" s="763">
        <v>15.7</v>
      </c>
      <c r="G157" s="333">
        <f t="shared" si="4"/>
        <v>435</v>
      </c>
      <c r="H157" s="307">
        <v>12</v>
      </c>
      <c r="I157" s="450" t="s">
        <v>454</v>
      </c>
    </row>
    <row r="158" spans="1:9" ht="18.75" customHeight="1" thickTop="1" x14ac:dyDescent="0.3">
      <c r="A158" s="759">
        <v>13</v>
      </c>
      <c r="B158" s="97" t="s">
        <v>387</v>
      </c>
      <c r="C158" s="334">
        <v>2012</v>
      </c>
      <c r="D158" s="172" t="s">
        <v>12</v>
      </c>
      <c r="E158" s="760" t="s">
        <v>182</v>
      </c>
      <c r="F158" s="500">
        <v>15.2</v>
      </c>
      <c r="G158" s="335">
        <f t="shared" si="4"/>
        <v>410</v>
      </c>
      <c r="H158" s="387"/>
      <c r="I158" s="854" t="s">
        <v>382</v>
      </c>
    </row>
    <row r="159" spans="1:9" x14ac:dyDescent="0.3">
      <c r="A159" s="756">
        <v>14</v>
      </c>
      <c r="B159" s="338" t="s">
        <v>478</v>
      </c>
      <c r="C159" s="325">
        <v>2012</v>
      </c>
      <c r="D159" s="192" t="s">
        <v>12</v>
      </c>
      <c r="E159" s="476" t="s">
        <v>136</v>
      </c>
      <c r="F159" s="707">
        <v>15</v>
      </c>
      <c r="G159" s="332">
        <f t="shared" si="4"/>
        <v>400</v>
      </c>
      <c r="H159" s="409"/>
      <c r="I159" s="329" t="s">
        <v>479</v>
      </c>
    </row>
    <row r="160" spans="1:9" ht="18.75" customHeight="1" x14ac:dyDescent="0.3">
      <c r="A160" s="754">
        <v>15</v>
      </c>
      <c r="B160" s="338" t="s">
        <v>275</v>
      </c>
      <c r="C160" s="325">
        <v>2013</v>
      </c>
      <c r="D160" s="197" t="s">
        <v>12</v>
      </c>
      <c r="E160" s="350" t="s">
        <v>44</v>
      </c>
      <c r="F160" s="396">
        <v>14.5</v>
      </c>
      <c r="G160" s="332">
        <f t="shared" si="4"/>
        <v>375</v>
      </c>
      <c r="H160" s="25"/>
      <c r="I160" s="329" t="s">
        <v>127</v>
      </c>
    </row>
    <row r="161" spans="1:9" s="337" customFormat="1" ht="15.75" customHeight="1" x14ac:dyDescent="0.3">
      <c r="A161" s="756">
        <v>16</v>
      </c>
      <c r="B161" s="73" t="s">
        <v>273</v>
      </c>
      <c r="C161" s="325" t="s">
        <v>167</v>
      </c>
      <c r="D161" s="325" t="s">
        <v>21</v>
      </c>
      <c r="E161" s="350" t="s">
        <v>46</v>
      </c>
      <c r="F161" s="396">
        <v>13.9</v>
      </c>
      <c r="G161" s="332">
        <f t="shared" si="4"/>
        <v>345</v>
      </c>
      <c r="H161" s="336"/>
      <c r="I161" s="329" t="s">
        <v>148</v>
      </c>
    </row>
    <row r="162" spans="1:9" ht="15.75" customHeight="1" x14ac:dyDescent="0.3">
      <c r="A162" s="754">
        <v>17</v>
      </c>
      <c r="B162" s="340" t="s">
        <v>27</v>
      </c>
      <c r="C162" s="325">
        <v>2013</v>
      </c>
      <c r="D162" s="197" t="s">
        <v>12</v>
      </c>
      <c r="E162" s="348" t="s">
        <v>41</v>
      </c>
      <c r="F162" s="707">
        <v>12.8</v>
      </c>
      <c r="G162" s="332">
        <f t="shared" si="4"/>
        <v>290.00000000000006</v>
      </c>
      <c r="H162" s="475"/>
      <c r="I162" s="329" t="s">
        <v>390</v>
      </c>
    </row>
    <row r="163" spans="1:9" x14ac:dyDescent="0.3">
      <c r="A163" s="756">
        <v>18</v>
      </c>
      <c r="B163" s="340" t="s">
        <v>20</v>
      </c>
      <c r="C163" s="325">
        <v>2013</v>
      </c>
      <c r="D163" s="197" t="s">
        <v>12</v>
      </c>
      <c r="E163" s="348" t="s">
        <v>41</v>
      </c>
      <c r="F163" s="507">
        <v>12.5</v>
      </c>
      <c r="G163" s="332">
        <f t="shared" si="4"/>
        <v>275</v>
      </c>
      <c r="H163" s="336"/>
      <c r="I163" s="329" t="s">
        <v>333</v>
      </c>
    </row>
    <row r="164" spans="1:9" ht="15.75" customHeight="1" x14ac:dyDescent="0.3">
      <c r="A164" s="754">
        <v>19</v>
      </c>
      <c r="B164" s="342" t="s">
        <v>480</v>
      </c>
      <c r="C164" s="620">
        <v>2016</v>
      </c>
      <c r="D164" s="620" t="s">
        <v>23</v>
      </c>
      <c r="E164" s="114" t="s">
        <v>41</v>
      </c>
      <c r="F164" s="758">
        <v>11.6</v>
      </c>
      <c r="G164" s="332">
        <f t="shared" si="4"/>
        <v>230</v>
      </c>
      <c r="H164" s="25"/>
      <c r="I164" s="329" t="s">
        <v>390</v>
      </c>
    </row>
    <row r="165" spans="1:9" x14ac:dyDescent="0.3">
      <c r="A165" s="756">
        <v>20</v>
      </c>
      <c r="B165" s="340" t="s">
        <v>471</v>
      </c>
      <c r="C165" s="620">
        <v>2016</v>
      </c>
      <c r="D165" s="620" t="s">
        <v>23</v>
      </c>
      <c r="E165" s="114" t="s">
        <v>41</v>
      </c>
      <c r="F165" s="758">
        <v>11</v>
      </c>
      <c r="G165" s="332">
        <f t="shared" si="4"/>
        <v>200</v>
      </c>
      <c r="H165" s="25"/>
      <c r="I165" s="329" t="s">
        <v>390</v>
      </c>
    </row>
    <row r="166" spans="1:9" x14ac:dyDescent="0.3">
      <c r="A166" s="754">
        <v>21</v>
      </c>
      <c r="B166" s="340" t="s">
        <v>25</v>
      </c>
      <c r="C166" s="325">
        <v>2014</v>
      </c>
      <c r="D166" s="325" t="s">
        <v>21</v>
      </c>
      <c r="E166" s="348" t="s">
        <v>41</v>
      </c>
      <c r="F166" s="396">
        <v>10.7</v>
      </c>
      <c r="G166" s="332">
        <f t="shared" si="4"/>
        <v>184.99999999999994</v>
      </c>
      <c r="H166" s="475"/>
      <c r="I166" s="329" t="s">
        <v>332</v>
      </c>
    </row>
    <row r="167" spans="1:9" x14ac:dyDescent="0.3">
      <c r="A167" s="756">
        <v>22</v>
      </c>
      <c r="B167" s="340" t="s">
        <v>22</v>
      </c>
      <c r="C167" s="620">
        <v>2015</v>
      </c>
      <c r="D167" s="50" t="s">
        <v>21</v>
      </c>
      <c r="E167" s="114" t="s">
        <v>41</v>
      </c>
      <c r="F167" s="758">
        <v>7.3</v>
      </c>
      <c r="G167" s="332">
        <f t="shared" si="4"/>
        <v>14.999999999999991</v>
      </c>
      <c r="H167" s="25"/>
      <c r="I167" s="454" t="s">
        <v>390</v>
      </c>
    </row>
    <row r="168" spans="1:9" x14ac:dyDescent="0.3">
      <c r="A168" s="383"/>
      <c r="B168" s="341"/>
      <c r="C168" s="11"/>
      <c r="D168" s="12"/>
      <c r="E168" s="144"/>
      <c r="F168" s="11"/>
      <c r="G168" s="11"/>
      <c r="H168" s="11"/>
      <c r="I168" s="14"/>
    </row>
    <row r="169" spans="1:9" ht="15" x14ac:dyDescent="0.25">
      <c r="A169" s="921" t="s">
        <v>522</v>
      </c>
      <c r="B169" s="921"/>
      <c r="C169" s="921"/>
      <c r="D169" s="921"/>
      <c r="E169" s="921"/>
      <c r="F169" s="921"/>
      <c r="G169" s="921"/>
      <c r="H169" s="921"/>
      <c r="I169" s="14"/>
    </row>
    <row r="170" spans="1:9" ht="15" x14ac:dyDescent="0.25">
      <c r="A170" s="921"/>
      <c r="B170" s="921"/>
      <c r="C170" s="921"/>
      <c r="D170" s="921"/>
      <c r="E170" s="921"/>
      <c r="F170" s="921"/>
      <c r="G170" s="921"/>
      <c r="H170" s="921"/>
      <c r="I170" s="14"/>
    </row>
    <row r="171" spans="1:9" ht="15" x14ac:dyDescent="0.25">
      <c r="A171" s="921"/>
      <c r="B171" s="921"/>
      <c r="C171" s="921"/>
      <c r="D171" s="921"/>
      <c r="E171" s="921"/>
      <c r="F171" s="921"/>
      <c r="G171" s="921"/>
      <c r="H171" s="921"/>
      <c r="I171" s="14"/>
    </row>
    <row r="172" spans="1:9" x14ac:dyDescent="0.3">
      <c r="A172" s="383"/>
      <c r="B172" s="341"/>
      <c r="C172" s="11"/>
      <c r="D172" s="12"/>
      <c r="E172" s="144"/>
      <c r="F172" s="11"/>
      <c r="G172" s="11"/>
      <c r="H172" s="11"/>
      <c r="I172" s="14"/>
    </row>
    <row r="173" spans="1:9" x14ac:dyDescent="0.3">
      <c r="A173" s="383"/>
      <c r="B173" s="341"/>
      <c r="C173" s="11"/>
      <c r="D173" s="12"/>
      <c r="E173" s="144"/>
      <c r="F173" s="11"/>
      <c r="G173" s="11"/>
      <c r="H173" s="11"/>
      <c r="I173" s="14"/>
    </row>
    <row r="174" spans="1:9" x14ac:dyDescent="0.3">
      <c r="A174" s="383"/>
      <c r="B174" s="341"/>
      <c r="C174" s="11"/>
      <c r="D174" s="12"/>
      <c r="E174" s="144"/>
      <c r="F174" s="11"/>
      <c r="G174" s="11"/>
      <c r="H174" s="11"/>
      <c r="I174" s="14"/>
    </row>
    <row r="175" spans="1:9" x14ac:dyDescent="0.3">
      <c r="A175" s="383"/>
      <c r="B175" s="341"/>
      <c r="C175" s="11"/>
      <c r="D175" s="12"/>
      <c r="E175" s="144"/>
      <c r="F175" s="11"/>
      <c r="G175" s="11"/>
      <c r="H175" s="11"/>
      <c r="I175" s="14"/>
    </row>
    <row r="176" spans="1:9" x14ac:dyDescent="0.3">
      <c r="A176" s="383"/>
      <c r="B176" s="341"/>
      <c r="C176" s="11"/>
      <c r="D176" s="12"/>
      <c r="E176" s="144"/>
      <c r="F176" s="11"/>
      <c r="G176" s="11"/>
      <c r="H176" s="11"/>
      <c r="I176" s="14"/>
    </row>
    <row r="177" spans="1:9" x14ac:dyDescent="0.3">
      <c r="A177" s="383"/>
      <c r="B177" s="341"/>
      <c r="C177" s="11"/>
      <c r="D177" s="12"/>
      <c r="E177" s="144"/>
      <c r="F177" s="11"/>
      <c r="G177" s="11"/>
      <c r="H177" s="11"/>
      <c r="I177" s="14"/>
    </row>
    <row r="178" spans="1:9" x14ac:dyDescent="0.3">
      <c r="A178" s="383"/>
      <c r="B178" s="341"/>
      <c r="C178" s="11"/>
      <c r="D178" s="12"/>
      <c r="E178" s="144"/>
      <c r="F178" s="11"/>
      <c r="G178" s="11"/>
      <c r="H178" s="11"/>
      <c r="I178" s="14"/>
    </row>
    <row r="179" spans="1:9" x14ac:dyDescent="0.3">
      <c r="A179" s="383"/>
      <c r="B179" s="341"/>
      <c r="C179" s="11"/>
      <c r="D179" s="12"/>
      <c r="E179" s="144"/>
      <c r="F179" s="11"/>
      <c r="G179" s="11"/>
      <c r="H179" s="11"/>
      <c r="I179" s="14"/>
    </row>
    <row r="180" spans="1:9" x14ac:dyDescent="0.3">
      <c r="A180" s="383"/>
      <c r="B180" s="341"/>
      <c r="C180" s="11"/>
      <c r="D180" s="12"/>
      <c r="E180" s="144"/>
      <c r="F180" s="11"/>
      <c r="G180" s="11"/>
      <c r="H180" s="11"/>
      <c r="I180" s="14"/>
    </row>
    <row r="181" spans="1:9" x14ac:dyDescent="0.3">
      <c r="A181" s="383"/>
      <c r="B181" s="341"/>
      <c r="C181" s="11"/>
      <c r="D181" s="12"/>
      <c r="E181" s="144"/>
      <c r="F181" s="11"/>
      <c r="G181" s="11"/>
      <c r="H181" s="11"/>
      <c r="I181" s="14"/>
    </row>
    <row r="182" spans="1:9" x14ac:dyDescent="0.3">
      <c r="A182" s="383"/>
      <c r="B182" s="341"/>
      <c r="C182" s="11"/>
      <c r="D182" s="12"/>
      <c r="E182" s="144"/>
      <c r="F182" s="11"/>
      <c r="G182" s="11"/>
      <c r="H182" s="11"/>
      <c r="I182" s="14"/>
    </row>
    <row r="183" spans="1:9" x14ac:dyDescent="0.3">
      <c r="A183" s="383"/>
      <c r="B183" s="341"/>
      <c r="C183" s="11"/>
      <c r="D183" s="12"/>
      <c r="E183" s="144"/>
      <c r="F183" s="11"/>
      <c r="G183" s="11"/>
      <c r="H183" s="11"/>
      <c r="I183" s="14"/>
    </row>
  </sheetData>
  <sortState ref="B146:I167">
    <sortCondition descending="1" ref="F146:F167"/>
  </sortState>
  <mergeCells count="65">
    <mergeCell ref="A139:I139"/>
    <mergeCell ref="A140:I140"/>
    <mergeCell ref="A141:I141"/>
    <mergeCell ref="A143:B143"/>
    <mergeCell ref="C143:C145"/>
    <mergeCell ref="D143:D145"/>
    <mergeCell ref="E143:E145"/>
    <mergeCell ref="F143:I143"/>
    <mergeCell ref="A144:A145"/>
    <mergeCell ref="B144:B145"/>
    <mergeCell ref="F144:F145"/>
    <mergeCell ref="G144:G145"/>
    <mergeCell ref="H144:H145"/>
    <mergeCell ref="I144:I145"/>
    <mergeCell ref="I50:I51"/>
    <mergeCell ref="A91:I91"/>
    <mergeCell ref="A92:I92"/>
    <mergeCell ref="A93:I93"/>
    <mergeCell ref="A95:B95"/>
    <mergeCell ref="C95:C97"/>
    <mergeCell ref="D95:D97"/>
    <mergeCell ref="E95:E97"/>
    <mergeCell ref="F95:I95"/>
    <mergeCell ref="A96:A97"/>
    <mergeCell ref="B96:B97"/>
    <mergeCell ref="F96:F97"/>
    <mergeCell ref="G96:G97"/>
    <mergeCell ref="H96:H97"/>
    <mergeCell ref="I96:I97"/>
    <mergeCell ref="A50:A51"/>
    <mergeCell ref="B50:B51"/>
    <mergeCell ref="F50:F51"/>
    <mergeCell ref="G50:G51"/>
    <mergeCell ref="H50:H51"/>
    <mergeCell ref="A1:I1"/>
    <mergeCell ref="A2:I2"/>
    <mergeCell ref="A3:I3"/>
    <mergeCell ref="D4:E4"/>
    <mergeCell ref="A5:B5"/>
    <mergeCell ref="C5:C7"/>
    <mergeCell ref="D5:D7"/>
    <mergeCell ref="E5:E7"/>
    <mergeCell ref="F5:I5"/>
    <mergeCell ref="A6:A7"/>
    <mergeCell ref="B6:B7"/>
    <mergeCell ref="F6:F7"/>
    <mergeCell ref="G6:G7"/>
    <mergeCell ref="H6:H7"/>
    <mergeCell ref="I6:I7"/>
    <mergeCell ref="A169:H171"/>
    <mergeCell ref="A120:H122"/>
    <mergeCell ref="A31:H33"/>
    <mergeCell ref="A35:I36"/>
    <mergeCell ref="A73:I74"/>
    <mergeCell ref="A125:I126"/>
    <mergeCell ref="A76:H78"/>
    <mergeCell ref="A45:I45"/>
    <mergeCell ref="A46:I46"/>
    <mergeCell ref="A47:I47"/>
    <mergeCell ref="D48:E48"/>
    <mergeCell ref="A49:B49"/>
    <mergeCell ref="C49:C51"/>
    <mergeCell ref="D49:D51"/>
    <mergeCell ref="E49:E51"/>
    <mergeCell ref="F49:I49"/>
  </mergeCells>
  <hyperlinks>
    <hyperlink ref="I15" r:id="rId1" display="https://ems.iwwf.sport/Competitions/Details?Id=bbcfd309-5648-4301-8ac5-fc6fb54e8587"/>
    <hyperlink ref="I12" r:id="rId2" tooltip="Florida Southern fundraiser 2025_x000d_Sunset Lakes, Groveland, FL_x000d_12.04.2025" display="http://www.iwsftournament.com/homologation/scorebooks/20250415120402Scorebook25S091CS.HTM"/>
    <hyperlink ref="I152" r:id="rId3" tooltip="Austrian Masters All Categories_x000d_Fischlham_x000d_17.08.2025" display="https://www.iwwfed-ea.org/classic/25AUT006/"/>
    <hyperlink ref="I148" r:id="rId4" tooltip="KLI Trophy 2025_x000d_Fosso Ghiaia_x000d_21.09.2025" display="https://www.iwwfed-ea.org/classic/25ITA015/"/>
    <hyperlink ref="B148" r:id="rId5" display="https://iwwfed-ea.org/classic/rl2025/eame/index.php?skier=GER842001729"/>
    <hyperlink ref="B161" r:id="rId6" display="https://iwwfed-ea.org/classic/rl2025/eame/index.php?skier=FRA982023672"/>
    <hyperlink ref="B157" r:id="rId7" display="https://iwwfed-ea.org/classic/rl2025/eame/index.php?skier=UKR982023755"/>
    <hyperlink ref="B101" r:id="rId8" display="https://iwwfed-ea.org/classic/rl2025/eame/index.php?skier=UKR452022985"/>
    <hyperlink ref="B112" r:id="rId9" display="https://iwwfed-ea.org/classic/rl2025/eame/index.php?skier=GER842001729"/>
    <hyperlink ref="I101" r:id="rId10" display="https://ems.iwwf.sport/Competitions/Details?Id=9ba15c3c-c348-4314-b552-9893d0dfa5d8"/>
    <hyperlink ref="I113" r:id="rId11" tooltip="MALIBU OPEN_x000d_Lacanau Ski Club_x000d_06.07.2025" display="https://www.iwwfed-ea.org/classic/25FRA005/"/>
    <hyperlink ref="I62" r:id="rId12" display="https://ems.iwwf.sport/Competitions/Details?Id=9ba15c3c-c348-4314-b552-9893d0dfa5d8"/>
    <hyperlink ref="I68" r:id="rId13" display="https://ems.iwwf.sport/Competitions/Details?Id=80053d83-bf02-42ed-8ac6-78b1d29f0dea"/>
    <hyperlink ref="I104" r:id="rId14" display="https://ems.iwwf.sport/Competitions/Details?Id=9ba15c3c-c348-4314-b552-9893d0dfa5d8"/>
    <hyperlink ref="B113" r:id="rId15" display="https://ems.iwwf.sport/RankingList/ScoringDetailsWaterSki?Id=79fc6afb-eeb9-482b-9685-db640a517e05&amp;RankingListLogId=4994f18f-6462-42dc-8f04-93637ef54810&amp;Event=12&amp;IdRankinglistPlacement=494e75fb-2333-4fe6-b223-9a4607e4b892&amp;DisciplineId=7&amp;EventId=12&amp;SeasonId=10&amp;Month=5&amp;RLAgeCategoryId=&amp;Gender=&amp;ConfederationId=&amp;FederationId=&amp;Lastname=&amp;Firstname=&amp;AthleteCode=&amp;RLConfederationId=1"/>
    <hyperlink ref="B106" r:id="rId16" display="https://ems.iwwf.sport/RankingList/ScoringDetailsWaterSki?Id=fa53be9a-2b60-47cd-a738-ff257e170b5e&amp;RankingListLogId=4994f18f-6462-42dc-8f04-93637ef54810&amp;Event=12&amp;IdRankinglistPlacement=2ef00448-4fbf-4280-920d-583411532dc3&amp;DisciplineId=7&amp;EventId=12&amp;SeasonId=10&amp;Month=5&amp;RLAgeCategoryId=&amp;Gender=&amp;ConfederationId=&amp;FederationId=&amp;Lastname=&amp;Firstname=&amp;AthleteCode=&amp;RLConfederationId=1"/>
    <hyperlink ref="B53" r:id="rId17" display="https://ems.iwwf.sport/RankingList/ScoringDetailsWaterSki?Id=8551b027-a9c6-4782-a5c0-e78883273086&amp;RankingListLogId=4994f18f-6462-42dc-8f04-93637ef54810&amp;Event=12&amp;IdRankinglistPlacement=4f936df2-18b4-42ac-ba53-8d7c08a7878b&amp;DisciplineId=7&amp;EventId=12&amp;SeasonId=10&amp;Month=5&amp;RLAgeCategoryId=&amp;Gender=&amp;ConfederationId=&amp;FederationId=&amp;Lastname=&amp;Firstname=&amp;AthleteCode=&amp;RLConfederationId=1"/>
    <hyperlink ref="I53" r:id="rId18" display="https://ems.iwwf.sport/Competitions/Details?Id=79179100-d5eb-4787-96fa-18d3be84e8a9"/>
    <hyperlink ref="I10" r:id="rId19" display="https://ems.iwwf.sport/Competitions/Details?Id=151486fb-a520-4b85-9ac3-0b2c7d141829"/>
    <hyperlink ref="B20" r:id="rId20" display="https://ems.iwwf.sport/RankingList/ScoringDetailsWaterSki?Id=3e45bfba-bc09-444b-b9b6-34c250bf9003&amp;RankingListLogId=060aab98-d199-4b95-9120-043d9e256f7d&amp;Event=12&amp;IdRankinglistPlacement=6fed8b1c-e5d0-4048-82b9-4d257134c623&amp;DisciplineId=7&amp;EventId=12&amp;SeasonId=10&amp;Month=6&amp;RLAgeCategoryId=&amp;Gender=&amp;ConfederationId=&amp;FederationId=&amp;Lastname=&amp;Firstname=&amp;AthleteCode=&amp;RLConfederationId=1"/>
    <hyperlink ref="B21" r:id="rId21" display="https://ems.iwwf.sport/RankingList/ScoringDetailsWaterSki?Id=a01fb4b2-7dfe-42b1-a053-51c4815026b6&amp;RankingListLogId=060aab98-d199-4b95-9120-043d9e256f7d&amp;Event=12&amp;IdRankinglistPlacement=a88b23ea-3891-462d-aeee-3790d969e318&amp;DisciplineId=7&amp;EventId=12&amp;SeasonId=10&amp;Month=6&amp;RLAgeCategoryId=&amp;Gender=&amp;ConfederationId=&amp;FederationId=&amp;Lastname=&amp;Firstname=&amp;AthleteCode=&amp;RLConfederationId=1"/>
    <hyperlink ref="B22" r:id="rId22" display="https://ems.iwwf.sport/RankingList/ScoringDetailsWaterSki?Id=7f1ce915-8cfc-4af9-b6dc-22ec0b14c72b&amp;RankingListLogId=060aab98-d199-4b95-9120-043d9e256f7d&amp;Event=12&amp;IdRankinglistPlacement=8a359b30-cdde-4c1d-8370-cf3c6b5c8f32&amp;DisciplineId=7&amp;EventId=12&amp;SeasonId=10&amp;Month=6&amp;RLAgeCategoryId=&amp;Gender=&amp;ConfederationId=&amp;FederationId=&amp;Lastname=&amp;Firstname=&amp;AthleteCode=&amp;RLConfederationId=1"/>
    <hyperlink ref="B55" r:id="rId23" display="https://ems.iwwf.sport/RankingList/ScoringDetailsWaterSki?Id=a01fb4b2-7dfe-42b1-a053-51c4815026b6&amp;RankingListLogId=060aab98-d199-4b95-9120-043d9e256f7d&amp;Event=12&amp;IdRankinglistPlacement=a88b23ea-3891-462d-aeee-3790d969e318&amp;DisciplineId=7&amp;EventId=12&amp;SeasonId=10&amp;Month=6&amp;RLAgeCategoryId=&amp;Gender=&amp;ConfederationId=&amp;FederationId=&amp;Lastname=&amp;Firstname=&amp;AthleteCode=&amp;RLConfederationId=1"/>
    <hyperlink ref="B116" r:id="rId24" display="https://ems.iwwf.sport/RankingList/ScoringDetailsWaterSki?Id=c8131a4d-b12c-4247-9616-e92bcf10c702&amp;RankingListLogId=060aab98-d199-4b95-9120-043d9e256f7d&amp;Event=12&amp;IdRankinglistPlacement=ed232d7a-68c0-4f0a-9f69-cb3918b30a4e&amp;DisciplineId=7&amp;EventId=12&amp;SeasonId=10&amp;Month=6&amp;RLAgeCategoryId=&amp;Gender=&amp;ConfederationId=&amp;FederationId=&amp;Lastname=&amp;Firstname=&amp;AthleteCode=&amp;RLConfederationId=1"/>
    <hyperlink ref="B115" r:id="rId25" display="https://ems.iwwf.sport/RankingList/ScoringDetailsWaterSki?Id=115ff5f8-0a5d-4eb6-be57-4351651b64d6&amp;RankingListLogId=060aab98-d199-4b95-9120-043d9e256f7d&amp;Event=12&amp;IdRankinglistPlacement=7035b2b0-3b87-4969-8b20-b50eb895a929&amp;DisciplineId=7&amp;EventId=12&amp;SeasonId=10&amp;Month=6&amp;RLAgeCategoryId=&amp;Gender=&amp;ConfederationId=&amp;FederationId=&amp;Lastname=&amp;Firstname=&amp;AthleteCode=&amp;RLConfederationId=1"/>
    <hyperlink ref="B117" r:id="rId26" display="https://ems.iwwf.sport/RankingList/ScoringDetailsWaterSki?Id=4ada194b-e2c7-4216-9472-38b5e56b3f8d&amp;RankingListLogId=060aab98-d199-4b95-9120-043d9e256f7d&amp;Event=12&amp;IdRankinglistPlacement=767d746c-7672-467c-b84d-19cfe6417acb&amp;DisciplineId=7&amp;EventId=12&amp;SeasonId=10&amp;Month=6&amp;RLAgeCategoryId=&amp;Gender=&amp;ConfederationId=&amp;FederationId=&amp;Lastname=&amp;Firstname=&amp;AthleteCode=&amp;RLConfederationId=1"/>
    <hyperlink ref="I116" r:id="rId27" display="https://ems.iwwf.sport/Competitions/Details?Id=329a62fa-5b7d-40aa-a2d4-1b8af76828cc"/>
    <hyperlink ref="B10" r:id="rId28" display="https://ems.iwwf.sport/RankingList/ScoringDetailsWaterSki?Id=c25ada11-3cb3-489a-9a28-7616b83300e1&amp;RankingListLogId=060aab98-d199-4b95-9120-043d9e256f7d&amp;Event=12&amp;IdRankinglistPlacement=c8ce79af-ca7e-4631-a32b-27a6d773406f&amp;DisciplineId=7&amp;EventId=12&amp;SeasonId=10&amp;Month=6&amp;RLAgeCategoryId=&amp;Gender=&amp;ConfederationId=&amp;FederationId=&amp;Lastname=&amp;Firstname=&amp;AthleteCode=&amp;RLConfederationId=1"/>
    <hyperlink ref="B9" r:id="rId29" display="https://ems.iwwf.sport/RankingList/ScoringDetailsWaterSki?Id=eaa0150d-a089-41a7-ba4e-c8a9597937f6&amp;RankingListLogId=060aab98-d199-4b95-9120-043d9e256f7d&amp;Event=12&amp;IdRankinglistPlacement=854d3670-36cb-4676-b231-16bff85af658&amp;DisciplineId=7&amp;EventId=12&amp;SeasonId=10&amp;Month=6&amp;RLAgeCategoryId=&amp;Gender=&amp;ConfederationId=&amp;FederationId=&amp;Lastname=&amp;Firstname=&amp;AthleteCode=&amp;RLConfederationId=1"/>
    <hyperlink ref="B8" r:id="rId30" display="https://ems.iwwf.sport/RankingList/ScoringDetailsWaterSki?Id=7a2cabc3-957e-446d-a385-fdb40a9d1154&amp;RankingListLogId=060aab98-d199-4b95-9120-043d9e256f7d&amp;Event=12&amp;IdRankinglistPlacement=aff5ca44-9866-414c-86a5-871c2126bf13&amp;DisciplineId=7&amp;EventId=12&amp;SeasonId=10&amp;Month=6&amp;RLAgeCategoryId=&amp;Gender=&amp;ConfederationId=&amp;FederationId=&amp;Lastname=&amp;Firstname=&amp;AthleteCode=&amp;RLConfederationId=1"/>
    <hyperlink ref="B13" r:id="rId31" display="https://ems.iwwf.sport/RankingList/ScoringDetailsWaterSki?Id=a77841e4-9286-48c4-b588-31960cf56fc7&amp;RankingListLogId=060aab98-d199-4b95-9120-043d9e256f7d&amp;Event=12&amp;IdRankinglistPlacement=cc35ac23-8764-40cd-a8e5-aa60756e10e4&amp;DisciplineId=7&amp;EventId=12&amp;SeasonId=10&amp;Month=6&amp;RLAgeCategoryId=&amp;Gender=&amp;ConfederationId=&amp;FederationId=&amp;Lastname=&amp;Firstname=&amp;AthleteCode=&amp;RLConfederationId=1"/>
    <hyperlink ref="B16" r:id="rId32" display="https://ems.iwwf.sport/RankingList/ScoringDetailsWaterSki?Id=8551b027-a9c6-4782-a5c0-e78883273086&amp;RankingListLogId=060aab98-d199-4b95-9120-043d9e256f7d&amp;Event=12&amp;IdRankinglistPlacement=aa05f0c5-f8ab-4730-b0d4-436e0affa6d3&amp;DisciplineId=7&amp;EventId=12&amp;SeasonId=10&amp;Month=6&amp;RLAgeCategoryId=&amp;Gender=&amp;ConfederationId=&amp;FederationId=&amp;Lastname=&amp;Firstname=&amp;AthleteCode=&amp;RLConfederationId=1"/>
    <hyperlink ref="B15" r:id="rId33" display="https://ems.iwwf.sport/RankingList/ScoringDetailsWaterSki?Id=5c1af8b1-2e16-4ab8-9498-3f3faa052ae0&amp;RankingListLogId=060aab98-d199-4b95-9120-043d9e256f7d&amp;Event=12&amp;IdRankinglistPlacement=b2aca6d9-453d-4f12-a7b3-dfa8ba8d7595&amp;DisciplineId=7&amp;EventId=12&amp;SeasonId=10&amp;Month=6&amp;RLAgeCategoryId=&amp;Gender=&amp;ConfederationId=&amp;FederationId=&amp;Lastname=&amp;Firstname=&amp;AthleteCode=&amp;RLConfederationId=1"/>
    <hyperlink ref="I21" r:id="rId34" display="https://ems.iwwf.sport/Competitions/Details?Id=7acf0a31-9b72-4a84-bf30-3f441ad702c0"/>
    <hyperlink ref="B63" r:id="rId35" display="https://ems.iwwf.sport/RankingList/ScoringDetailsWaterSki?Id=b2387014-7aa9-45fa-ba77-2dfac0f17bb4&amp;RankingListLogId=060aab98-d199-4b95-9120-043d9e256f7d&amp;Event=12&amp;IdRankinglistPlacement=7fecdbeb-ee7d-43aa-83d0-ad0b51ba8dd0&amp;DisciplineId=7&amp;EventId=12&amp;SeasonId=10&amp;Month=6&amp;RLAgeCategoryId=&amp;Gender=&amp;ConfederationId=&amp;FederationId=&amp;Lastname=&amp;Firstname=&amp;AthleteCode=&amp;RLConfederationId=1"/>
    <hyperlink ref="I63" r:id="rId36" display="https://ems.iwwf.sport/Competitions/Details?Id=7acf0a31-9b72-4a84-bf30-3f441ad702c0"/>
    <hyperlink ref="B67" r:id="rId37" display="https://ems.iwwf.sport/RankingList/ScoringDetailsWaterSki?Id=4c0c49ed-4e6d-48d3-b761-a44dda7a9b03&amp;RankingListLogId=060aab98-d199-4b95-9120-043d9e256f7d&amp;Event=12&amp;IdRankinglistPlacement=e499fada-5bc1-412b-af5b-29fb8454b106&amp;DisciplineId=7&amp;EventId=12&amp;SeasonId=10&amp;Month=6&amp;RLAgeCategoryId=&amp;Gender=&amp;ConfederationId=&amp;FederationId=&amp;Lastname=&amp;Firstname=&amp;AthleteCode=&amp;RLConfederationId=1"/>
    <hyperlink ref="I22" r:id="rId38" tooltip="Florida Southern fundraiser 2025_x000d_Sunset Lakes, Groveland, FL_x000d_12.04.2025" display="http://www.iwsftournament.com/homologation/scorebooks/20250415120402Scorebook25S091CS.HTM"/>
    <hyperlink ref="B111" r:id="rId39" display="https://ems.iwwf.sport/RankingList/ScoringDetailsWaterSki?Id=cdede880-1c04-4a1b-8c27-6dcaeab74540&amp;RankingListLogId=aa0bf6a7-f32c-4477-9aa2-de976e05714b&amp;Event=12&amp;IdRankinglistPlacement=94c4e1de-3726-4041-b3ed-fbb7290f53e2&amp;DisciplineId=7&amp;EventId=12&amp;SeasonId=10&amp;Month=8&amp;RLAgeCategoryId=&amp;Gender=&amp;ConfederationId=&amp;FederationId=&amp;Lastname=&amp;Firstname=&amp;AthleteCode=&amp;RLConfederationId=1"/>
    <hyperlink ref="B110" r:id="rId40" display="https://iwwfed-ea.org/classic/rl2025/eame/index.php?skier=AUT982024234"/>
    <hyperlink ref="B147" r:id="rId41" display="https://ems.iwwf.sport/RankingList/ScoringDetailsWaterSki?Id=cdede880-1c04-4a1b-8c27-6dcaeab74540&amp;RankingListLogId=aa0bf6a7-f32c-4477-9aa2-de976e05714b&amp;Event=12&amp;IdRankinglistPlacement=94c4e1de-3726-4041-b3ed-fbb7290f53e2&amp;DisciplineId=7&amp;EventId=12&amp;SeasonId=10&amp;Month=8&amp;RLAgeCategoryId=&amp;Gender=&amp;ConfederationId=&amp;FederationId=&amp;Lastname=&amp;Firstname=&amp;AthleteCode=&amp;RLConfederationId=1"/>
    <hyperlink ref="B146" r:id="rId42" display="https://iwwfed-ea.org/classic/rl2025/eame/index.php?skier=AUT982024234"/>
    <hyperlink ref="B149" r:id="rId43" display="https://ems.iwwf.sport/RankingList/ScoringDetailsWaterSki?Id=115ff5f8-0a5d-4eb6-be57-4351651b64d6&amp;RankingListLogId=060aab98-d199-4b95-9120-043d9e256f7d&amp;Event=12&amp;IdRankinglistPlacement=7035b2b0-3b87-4969-8b20-b50eb895a929&amp;DisciplineId=7&amp;EventId=12&amp;SeasonId=10&amp;Month=6&amp;RLAgeCategoryId=&amp;Gender=&amp;ConfederationId=&amp;FederationId=&amp;Lastname=&amp;Firstname=&amp;AthleteCode=&amp;RLConfederationId=1"/>
    <hyperlink ref="B158" r:id="rId44" display="https://ems.iwwf.sport/RankingList/ScoringDetailsWaterSki?Id=41b00b4c-97c6-4223-b075-ace286c389b7&amp;RankingListLogId=aa0bf6a7-f32c-4477-9aa2-de976e05714b&amp;Event=12&amp;IdRankinglistPlacement=c30950f3-83f5-422c-a55f-8e0ee85876b9&amp;DisciplineId=7&amp;EventId=12&amp;SeasonId=10&amp;Month=8&amp;RLAgeCategoryId=&amp;Gender=&amp;ConfederationId=&amp;FederationId=&amp;Lastname=&amp;Firstname=&amp;AthleteCode=&amp;RLConfederationId=1"/>
    <hyperlink ref="B155" r:id="rId45" display="https://ems.iwwf.sport/RankingList/ScoringDetailsWaterSki?Id=3635f7c9-6378-4308-8845-fac1801d8901&amp;RankingListLogId=aa0bf6a7-f32c-4477-9aa2-de976e05714b&amp;Event=12&amp;IdRankinglistPlacement=8b8fd103-b73a-44dd-b4ae-b7aa5132fabe&amp;DisciplineId=7&amp;EventId=12&amp;SeasonId=10&amp;Month=8&amp;RLAgeCategoryId=&amp;Gender=&amp;ConfederationId=&amp;FederationId=&amp;Lastname=&amp;Firstname=&amp;AthleteCode=&amp;RLConfederationId=1"/>
  </hyperlinks>
  <pageMargins left="0.86622807017543857" right="0.53728070175438591" top="0.26041666666666669" bottom="0.45833333333333331" header="0.3" footer="0.3"/>
  <pageSetup paperSize="9" orientation="portrait" horizontalDpi="0" verticalDpi="0" r:id="rId4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0"/>
  <sheetViews>
    <sheetView showWhiteSpace="0" view="pageLayout" topLeftCell="A7" zoomScale="89" zoomScaleNormal="100" zoomScaleSheetLayoutView="100" zoomScalePageLayoutView="89" workbookViewId="0">
      <selection activeCell="T20" sqref="T20"/>
    </sheetView>
  </sheetViews>
  <sheetFormatPr defaultRowHeight="15.75" x14ac:dyDescent="0.25"/>
  <cols>
    <col min="1" max="1" width="4.140625" style="130" customWidth="1"/>
    <col min="2" max="2" width="18.28515625" style="151" customWidth="1"/>
    <col min="3" max="5" width="5.5703125" style="151" customWidth="1"/>
    <col min="6" max="6" width="13.7109375" style="297" customWidth="1"/>
    <col min="7" max="7" width="6.85546875" style="317" customWidth="1"/>
    <col min="8" max="8" width="11" style="151" customWidth="1"/>
    <col min="9" max="9" width="8.42578125" style="318" customWidth="1"/>
    <col min="10" max="10" width="11.7109375" style="319" customWidth="1"/>
    <col min="11" max="11" width="7.85546875" style="319" customWidth="1"/>
    <col min="12" max="12" width="10.85546875" style="284" customWidth="1"/>
    <col min="13" max="13" width="9.28515625" style="284" customWidth="1"/>
    <col min="14" max="14" width="6.140625" style="122" customWidth="1"/>
    <col min="15" max="15" width="10.140625" style="132" customWidth="1"/>
    <col min="16" max="16" width="4.140625" style="150" customWidth="1"/>
    <col min="17" max="17" width="14.140625" style="175" customWidth="1"/>
    <col min="18" max="18" width="6.28515625" style="32" customWidth="1"/>
    <col min="19" max="19" width="5.85546875" style="32" customWidth="1"/>
    <col min="20" max="20" width="10.140625" style="32" customWidth="1"/>
    <col min="21" max="21" width="12.42578125" style="250" customWidth="1"/>
    <col min="22" max="22" width="6.7109375" style="212" customWidth="1"/>
    <col min="23" max="23" width="2" style="32" customWidth="1"/>
    <col min="24" max="24" width="7.7109375" style="316" customWidth="1"/>
    <col min="25" max="25" width="0.42578125" style="316" customWidth="1"/>
    <col min="26" max="26" width="8.5703125" style="316" customWidth="1"/>
    <col min="27" max="27" width="0.28515625" style="161" customWidth="1"/>
    <col min="28" max="28" width="9" style="316" customWidth="1"/>
    <col min="29" max="29" width="9.140625" style="161"/>
    <col min="30" max="16384" width="9.140625" style="122"/>
  </cols>
  <sheetData>
    <row r="1" spans="1:29" ht="17.25" customHeight="1" x14ac:dyDescent="0.25">
      <c r="A1" s="922" t="s">
        <v>50</v>
      </c>
      <c r="B1" s="922"/>
      <c r="C1" s="922"/>
      <c r="D1" s="922"/>
      <c r="E1" s="922"/>
      <c r="F1" s="922"/>
      <c r="G1" s="922"/>
      <c r="H1" s="922"/>
      <c r="I1" s="922"/>
      <c r="J1" s="922"/>
      <c r="K1" s="922"/>
      <c r="L1" s="922"/>
      <c r="M1" s="922"/>
      <c r="N1" s="922"/>
      <c r="O1" s="922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</row>
    <row r="2" spans="1:29" ht="17.25" customHeight="1" x14ac:dyDescent="0.25">
      <c r="A2" s="947" t="s">
        <v>392</v>
      </c>
      <c r="B2" s="947"/>
      <c r="C2" s="947"/>
      <c r="D2" s="947"/>
      <c r="E2" s="947"/>
      <c r="F2" s="947"/>
      <c r="G2" s="947"/>
      <c r="H2" s="947"/>
      <c r="I2" s="947"/>
      <c r="J2" s="947"/>
      <c r="K2" s="947"/>
      <c r="L2" s="947"/>
      <c r="M2" s="947"/>
      <c r="N2" s="947"/>
      <c r="O2" s="947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ht="17.25" customHeight="1" x14ac:dyDescent="0.25">
      <c r="A3" s="922" t="s">
        <v>211</v>
      </c>
      <c r="B3" s="922"/>
      <c r="C3" s="922"/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29" ht="17.25" customHeight="1" x14ac:dyDescent="0.25">
      <c r="A4" s="122"/>
      <c r="B4" s="122"/>
      <c r="C4" s="122"/>
      <c r="D4" s="122"/>
      <c r="E4" s="122"/>
      <c r="F4" s="122"/>
      <c r="G4" s="122"/>
      <c r="H4" s="162" t="s">
        <v>212</v>
      </c>
      <c r="I4" s="122"/>
      <c r="J4" s="122"/>
      <c r="K4" s="122"/>
      <c r="L4" s="122"/>
      <c r="M4" s="122"/>
      <c r="O4" s="122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</row>
    <row r="5" spans="1:29" ht="15.75" customHeight="1" x14ac:dyDescent="0.25">
      <c r="A5" s="964" t="s">
        <v>54</v>
      </c>
      <c r="B5" s="163" t="s">
        <v>212</v>
      </c>
      <c r="C5" s="966" t="s">
        <v>214</v>
      </c>
      <c r="D5" s="968" t="s">
        <v>215</v>
      </c>
      <c r="E5" s="968" t="s">
        <v>49</v>
      </c>
      <c r="F5" s="970" t="s">
        <v>216</v>
      </c>
      <c r="G5" s="971"/>
      <c r="H5" s="972"/>
      <c r="I5" s="973" t="s">
        <v>217</v>
      </c>
      <c r="J5" s="974"/>
      <c r="K5" s="973" t="s">
        <v>218</v>
      </c>
      <c r="L5" s="974"/>
      <c r="M5" s="984" t="s">
        <v>219</v>
      </c>
      <c r="N5" s="986" t="s">
        <v>220</v>
      </c>
      <c r="O5" s="988" t="s">
        <v>221</v>
      </c>
      <c r="P5" s="990"/>
      <c r="Q5" s="978"/>
      <c r="R5" s="979"/>
      <c r="S5" s="981"/>
      <c r="T5" s="981"/>
      <c r="U5" s="982"/>
      <c r="V5" s="982"/>
      <c r="W5" s="982"/>
      <c r="X5" s="983"/>
      <c r="Y5" s="983"/>
      <c r="Z5" s="983"/>
      <c r="AA5" s="983"/>
      <c r="AB5" s="962"/>
    </row>
    <row r="6" spans="1:29" ht="15.75" customHeight="1" x14ac:dyDescent="0.25">
      <c r="A6" s="965"/>
      <c r="B6" s="966" t="s">
        <v>55</v>
      </c>
      <c r="C6" s="967"/>
      <c r="D6" s="969"/>
      <c r="E6" s="969"/>
      <c r="F6" s="975" t="s">
        <v>222</v>
      </c>
      <c r="G6" s="977" t="s">
        <v>223</v>
      </c>
      <c r="H6" s="133" t="s">
        <v>210</v>
      </c>
      <c r="I6" s="164" t="s">
        <v>279</v>
      </c>
      <c r="J6" s="133" t="s">
        <v>210</v>
      </c>
      <c r="K6" s="165" t="s">
        <v>277</v>
      </c>
      <c r="L6" s="133" t="s">
        <v>210</v>
      </c>
      <c r="M6" s="985"/>
      <c r="N6" s="987"/>
      <c r="O6" s="989"/>
      <c r="P6" s="990"/>
      <c r="Q6" s="978"/>
      <c r="R6" s="979"/>
      <c r="S6" s="981"/>
      <c r="T6" s="981"/>
      <c r="U6" s="979"/>
      <c r="V6" s="979"/>
      <c r="W6" s="159"/>
      <c r="X6" s="980"/>
      <c r="Y6" s="166"/>
      <c r="Z6" s="963"/>
      <c r="AA6" s="166"/>
      <c r="AB6" s="962"/>
    </row>
    <row r="7" spans="1:29" ht="16.5" customHeight="1" x14ac:dyDescent="0.2">
      <c r="A7" s="965"/>
      <c r="B7" s="967"/>
      <c r="C7" s="967"/>
      <c r="D7" s="969"/>
      <c r="E7" s="969"/>
      <c r="F7" s="976"/>
      <c r="G7" s="978"/>
      <c r="H7" s="875" t="s">
        <v>280</v>
      </c>
      <c r="I7" s="876" t="s">
        <v>281</v>
      </c>
      <c r="J7" s="875" t="s">
        <v>280</v>
      </c>
      <c r="K7" s="877" t="s">
        <v>278</v>
      </c>
      <c r="L7" s="875" t="s">
        <v>280</v>
      </c>
      <c r="M7" s="985"/>
      <c r="N7" s="987"/>
      <c r="O7" s="989"/>
      <c r="P7" s="990"/>
      <c r="Q7" s="978"/>
      <c r="R7" s="979"/>
      <c r="S7" s="981"/>
      <c r="T7" s="981"/>
      <c r="U7" s="979"/>
      <c r="V7" s="979"/>
      <c r="W7" s="170"/>
      <c r="X7" s="980"/>
      <c r="Y7" s="170"/>
      <c r="Z7" s="963"/>
      <c r="AA7" s="171"/>
      <c r="AB7" s="962"/>
    </row>
    <row r="8" spans="1:29" ht="26.25" customHeight="1" x14ac:dyDescent="0.25">
      <c r="A8" s="126" t="s">
        <v>228</v>
      </c>
      <c r="B8" s="127" t="s">
        <v>329</v>
      </c>
      <c r="C8" s="192">
        <v>1994</v>
      </c>
      <c r="D8" s="192" t="s">
        <v>5</v>
      </c>
      <c r="E8" s="192" t="s">
        <v>42</v>
      </c>
      <c r="F8" s="235" t="s">
        <v>92</v>
      </c>
      <c r="G8" s="443">
        <v>31</v>
      </c>
      <c r="H8" s="1">
        <f t="shared" ref="H8:H29" si="0">(G8+12)*1000/58.5</f>
        <v>735.04273504273499</v>
      </c>
      <c r="I8" s="67">
        <v>10320</v>
      </c>
      <c r="J8" s="1">
        <f t="shared" ref="J8:J31" si="1">I8*1000/11260</f>
        <v>916.51865008880998</v>
      </c>
      <c r="K8" s="173" t="s">
        <v>499</v>
      </c>
      <c r="L8" s="1">
        <f t="shared" ref="L8:L31" si="2">(K8-17)*1000/43.3</f>
        <v>764.43418013856819</v>
      </c>
      <c r="M8" s="879">
        <f t="shared" ref="M8:M31" si="3">H8+J8+L8</f>
        <v>2415.9955652701133</v>
      </c>
      <c r="N8" s="17">
        <v>1</v>
      </c>
      <c r="O8" s="888" t="s">
        <v>441</v>
      </c>
      <c r="P8" s="174"/>
      <c r="R8" s="159"/>
      <c r="S8" s="27"/>
      <c r="T8" s="27"/>
      <c r="U8" s="176"/>
      <c r="V8" s="153"/>
      <c r="W8" s="29"/>
      <c r="X8" s="105"/>
      <c r="Y8" s="29"/>
      <c r="Z8" s="177"/>
      <c r="AA8" s="178"/>
      <c r="AB8" s="179"/>
    </row>
    <row r="9" spans="1:29" ht="15.75" customHeight="1" x14ac:dyDescent="0.25">
      <c r="A9" s="126" t="s">
        <v>230</v>
      </c>
      <c r="B9" s="882" t="s">
        <v>91</v>
      </c>
      <c r="C9" s="180">
        <v>2002</v>
      </c>
      <c r="D9" s="180" t="s">
        <v>5</v>
      </c>
      <c r="E9" s="180" t="s">
        <v>41</v>
      </c>
      <c r="F9" s="801" t="s">
        <v>92</v>
      </c>
      <c r="G9" s="880">
        <v>31</v>
      </c>
      <c r="H9" s="182">
        <f t="shared" si="0"/>
        <v>735.04273504273499</v>
      </c>
      <c r="I9" s="183">
        <v>7900</v>
      </c>
      <c r="J9" s="182">
        <f t="shared" si="1"/>
        <v>701.59857904085254</v>
      </c>
      <c r="K9" s="184">
        <v>47</v>
      </c>
      <c r="L9" s="182">
        <f t="shared" si="2"/>
        <v>692.84064665127028</v>
      </c>
      <c r="M9" s="781">
        <f t="shared" si="3"/>
        <v>2129.4819607348577</v>
      </c>
      <c r="N9" s="426">
        <v>2</v>
      </c>
      <c r="O9" s="887" t="s">
        <v>229</v>
      </c>
      <c r="P9" s="174"/>
      <c r="R9" s="159"/>
      <c r="S9" s="27"/>
      <c r="T9" s="27"/>
      <c r="U9" s="176"/>
      <c r="V9" s="153"/>
      <c r="W9" s="29"/>
      <c r="X9" s="105"/>
      <c r="Y9" s="29"/>
      <c r="Z9" s="185"/>
      <c r="AA9" s="178"/>
      <c r="AB9" s="179"/>
    </row>
    <row r="10" spans="1:29" ht="15.75" customHeight="1" x14ac:dyDescent="0.25">
      <c r="A10" s="126" t="s">
        <v>231</v>
      </c>
      <c r="B10" s="882" t="s">
        <v>250</v>
      </c>
      <c r="C10" s="180" t="s">
        <v>94</v>
      </c>
      <c r="D10" s="186" t="s">
        <v>5</v>
      </c>
      <c r="E10" s="180" t="s">
        <v>41</v>
      </c>
      <c r="F10" s="801" t="s">
        <v>433</v>
      </c>
      <c r="G10" s="880">
        <v>29.5</v>
      </c>
      <c r="H10" s="182">
        <f t="shared" si="0"/>
        <v>709.40170940170935</v>
      </c>
      <c r="I10" s="183">
        <v>7700</v>
      </c>
      <c r="J10" s="182">
        <f t="shared" si="1"/>
        <v>683.83658969804617</v>
      </c>
      <c r="K10" s="187">
        <v>44.8</v>
      </c>
      <c r="L10" s="182">
        <f t="shared" si="2"/>
        <v>642.03233256351029</v>
      </c>
      <c r="M10" s="516">
        <f t="shared" si="3"/>
        <v>2035.2706316632657</v>
      </c>
      <c r="N10" s="427">
        <v>3</v>
      </c>
      <c r="O10" s="887" t="s">
        <v>500</v>
      </c>
      <c r="P10" s="174"/>
      <c r="R10" s="159"/>
      <c r="S10" s="28"/>
      <c r="T10" s="27"/>
      <c r="U10" s="176"/>
      <c r="V10" s="153"/>
      <c r="W10" s="189"/>
      <c r="X10" s="105"/>
      <c r="Y10" s="29"/>
      <c r="Z10" s="190"/>
      <c r="AA10" s="178"/>
      <c r="AB10" s="191"/>
    </row>
    <row r="11" spans="1:29" ht="15.75" customHeight="1" x14ac:dyDescent="0.25">
      <c r="A11" s="126" t="s">
        <v>232</v>
      </c>
      <c r="B11" s="125" t="s">
        <v>330</v>
      </c>
      <c r="C11" s="192">
        <v>2002</v>
      </c>
      <c r="D11" s="192" t="s">
        <v>5</v>
      </c>
      <c r="E11" s="192" t="s">
        <v>46</v>
      </c>
      <c r="F11" s="235" t="s">
        <v>110</v>
      </c>
      <c r="G11" s="443">
        <v>32</v>
      </c>
      <c r="H11" s="254">
        <f t="shared" si="0"/>
        <v>752.13675213675219</v>
      </c>
      <c r="I11" s="67">
        <v>6810</v>
      </c>
      <c r="J11" s="1">
        <f t="shared" si="1"/>
        <v>604.79573712255774</v>
      </c>
      <c r="K11" s="194">
        <v>43.7</v>
      </c>
      <c r="L11" s="1">
        <f t="shared" si="2"/>
        <v>616.62817551963064</v>
      </c>
      <c r="M11" s="516">
        <f t="shared" si="3"/>
        <v>1973.5606647789405</v>
      </c>
      <c r="N11" s="881">
        <v>4</v>
      </c>
      <c r="O11" s="889" t="s">
        <v>442</v>
      </c>
      <c r="P11" s="174"/>
      <c r="R11" s="159"/>
      <c r="S11" s="27"/>
      <c r="T11" s="27"/>
      <c r="U11" s="176"/>
      <c r="V11" s="196"/>
      <c r="W11" s="189"/>
      <c r="X11" s="105"/>
      <c r="Y11" s="29"/>
      <c r="Z11" s="190"/>
      <c r="AA11" s="178"/>
      <c r="AB11" s="191"/>
    </row>
    <row r="12" spans="1:29" ht="15.75" customHeight="1" x14ac:dyDescent="0.25">
      <c r="A12" s="126" t="s">
        <v>233</v>
      </c>
      <c r="B12" s="125" t="s">
        <v>234</v>
      </c>
      <c r="C12" s="192" t="s">
        <v>94</v>
      </c>
      <c r="D12" s="197" t="s">
        <v>5</v>
      </c>
      <c r="E12" s="192" t="s">
        <v>44</v>
      </c>
      <c r="F12" s="235" t="s">
        <v>90</v>
      </c>
      <c r="G12" s="443">
        <v>33</v>
      </c>
      <c r="H12" s="254">
        <f t="shared" si="0"/>
        <v>769.23076923076928</v>
      </c>
      <c r="I12" s="67">
        <v>4420</v>
      </c>
      <c r="J12" s="1">
        <f t="shared" si="1"/>
        <v>392.53996447602134</v>
      </c>
      <c r="K12" s="194">
        <v>46</v>
      </c>
      <c r="L12" s="1">
        <f t="shared" si="2"/>
        <v>669.74595842956126</v>
      </c>
      <c r="M12" s="389">
        <f t="shared" si="3"/>
        <v>1831.516692136352</v>
      </c>
      <c r="N12" s="20">
        <v>5</v>
      </c>
      <c r="O12" s="887" t="s">
        <v>73</v>
      </c>
      <c r="P12" s="174"/>
      <c r="R12" s="159"/>
      <c r="S12" s="28"/>
      <c r="T12" s="27"/>
      <c r="U12" s="176"/>
      <c r="V12" s="196"/>
      <c r="W12" s="189"/>
      <c r="X12" s="105"/>
      <c r="Y12" s="29"/>
      <c r="Z12" s="190"/>
      <c r="AA12" s="178"/>
      <c r="AB12" s="191"/>
    </row>
    <row r="13" spans="1:29" ht="15.75" customHeight="1" x14ac:dyDescent="0.25">
      <c r="A13" s="410">
        <v>6</v>
      </c>
      <c r="B13" s="882" t="s">
        <v>502</v>
      </c>
      <c r="C13" s="192">
        <v>2006</v>
      </c>
      <c r="D13" s="192" t="s">
        <v>7</v>
      </c>
      <c r="E13" s="264" t="s">
        <v>41</v>
      </c>
      <c r="F13" s="507" t="s">
        <v>423</v>
      </c>
      <c r="G13" s="490">
        <v>28</v>
      </c>
      <c r="H13" s="254">
        <f t="shared" si="0"/>
        <v>683.76068376068372</v>
      </c>
      <c r="I13" s="67">
        <v>6200</v>
      </c>
      <c r="J13" s="1">
        <f t="shared" si="1"/>
        <v>550.62166962699825</v>
      </c>
      <c r="K13" s="502">
        <v>42.7</v>
      </c>
      <c r="L13" s="1">
        <f t="shared" si="2"/>
        <v>593.53348729792162</v>
      </c>
      <c r="M13" s="783">
        <f t="shared" si="3"/>
        <v>1827.9158406856036</v>
      </c>
      <c r="N13" s="846">
        <v>6</v>
      </c>
      <c r="O13" s="887" t="s">
        <v>500</v>
      </c>
      <c r="P13" s="174"/>
      <c r="R13" s="159"/>
      <c r="S13" s="27"/>
      <c r="T13" s="27"/>
      <c r="U13" s="176"/>
      <c r="V13" s="196"/>
      <c r="W13" s="189"/>
      <c r="X13" s="105"/>
      <c r="Y13" s="29"/>
      <c r="Z13" s="190"/>
      <c r="AA13" s="178"/>
      <c r="AB13" s="191"/>
    </row>
    <row r="14" spans="1:29" ht="15.75" customHeight="1" x14ac:dyDescent="0.25">
      <c r="A14" s="410">
        <v>7</v>
      </c>
      <c r="B14" s="125" t="s">
        <v>331</v>
      </c>
      <c r="C14" s="192">
        <v>2002</v>
      </c>
      <c r="D14" s="192" t="s">
        <v>5</v>
      </c>
      <c r="E14" s="192" t="s">
        <v>46</v>
      </c>
      <c r="F14" s="235" t="s">
        <v>110</v>
      </c>
      <c r="G14" s="443">
        <v>32</v>
      </c>
      <c r="H14" s="254">
        <f t="shared" si="0"/>
        <v>752.13675213675219</v>
      </c>
      <c r="I14" s="67">
        <v>4930</v>
      </c>
      <c r="J14" s="1">
        <f t="shared" si="1"/>
        <v>437.83303730017764</v>
      </c>
      <c r="K14" s="194">
        <v>44.2</v>
      </c>
      <c r="L14" s="1">
        <f t="shared" si="2"/>
        <v>628.17551963048516</v>
      </c>
      <c r="M14" s="516">
        <f t="shared" si="3"/>
        <v>1818.1453090674149</v>
      </c>
      <c r="N14" s="846">
        <v>7</v>
      </c>
      <c r="O14" s="887" t="s">
        <v>299</v>
      </c>
      <c r="P14" s="174"/>
      <c r="R14" s="159"/>
      <c r="S14" s="27"/>
      <c r="T14" s="27"/>
      <c r="U14" s="176"/>
      <c r="V14" s="196"/>
      <c r="W14" s="189"/>
      <c r="X14" s="105"/>
      <c r="Y14" s="29"/>
      <c r="Z14" s="190"/>
      <c r="AA14" s="178"/>
      <c r="AB14" s="191"/>
    </row>
    <row r="15" spans="1:29" ht="15.75" customHeight="1" x14ac:dyDescent="0.25">
      <c r="A15" s="410">
        <v>8</v>
      </c>
      <c r="B15" s="125" t="s">
        <v>321</v>
      </c>
      <c r="C15" s="413">
        <v>2010</v>
      </c>
      <c r="D15" s="847" t="s">
        <v>9</v>
      </c>
      <c r="E15" s="847" t="s">
        <v>46</v>
      </c>
      <c r="F15" s="786" t="s">
        <v>110</v>
      </c>
      <c r="G15" s="443">
        <v>32</v>
      </c>
      <c r="H15" s="254">
        <f t="shared" si="0"/>
        <v>752.13675213675219</v>
      </c>
      <c r="I15" s="415">
        <v>5410</v>
      </c>
      <c r="J15" s="1">
        <f t="shared" si="1"/>
        <v>480.46181172291296</v>
      </c>
      <c r="K15" s="416">
        <v>41</v>
      </c>
      <c r="L15" s="1">
        <f t="shared" si="2"/>
        <v>554.27251732101615</v>
      </c>
      <c r="M15" s="389">
        <f t="shared" si="3"/>
        <v>1786.8710811806814</v>
      </c>
      <c r="N15" s="846">
        <v>8</v>
      </c>
      <c r="O15" s="887" t="s">
        <v>297</v>
      </c>
      <c r="P15" s="174"/>
      <c r="R15" s="159"/>
      <c r="S15" s="27"/>
      <c r="T15" s="27"/>
      <c r="U15" s="176"/>
      <c r="V15" s="196"/>
      <c r="W15" s="189"/>
      <c r="X15" s="105"/>
      <c r="Y15" s="29"/>
      <c r="Z15" s="190"/>
      <c r="AA15" s="178"/>
      <c r="AB15" s="191"/>
    </row>
    <row r="16" spans="1:29" ht="15.75" customHeight="1" x14ac:dyDescent="0.25">
      <c r="A16" s="410">
        <v>9</v>
      </c>
      <c r="B16" s="125" t="s">
        <v>38</v>
      </c>
      <c r="C16" s="192">
        <v>1998</v>
      </c>
      <c r="D16" s="192" t="s">
        <v>5</v>
      </c>
      <c r="E16" s="192" t="s">
        <v>47</v>
      </c>
      <c r="F16" s="235" t="s">
        <v>95</v>
      </c>
      <c r="G16" s="443">
        <v>28.5</v>
      </c>
      <c r="H16" s="254">
        <f t="shared" si="0"/>
        <v>692.30769230769226</v>
      </c>
      <c r="I16" s="67">
        <v>6000</v>
      </c>
      <c r="J16" s="1">
        <f t="shared" si="1"/>
        <v>532.85968028419188</v>
      </c>
      <c r="K16" s="194">
        <v>41.2</v>
      </c>
      <c r="L16" s="1">
        <f t="shared" si="2"/>
        <v>558.89145496535809</v>
      </c>
      <c r="M16" s="389">
        <f t="shared" si="3"/>
        <v>1784.0588275572422</v>
      </c>
      <c r="N16" s="846">
        <v>9</v>
      </c>
      <c r="O16" s="887" t="s">
        <v>85</v>
      </c>
      <c r="P16" s="174"/>
      <c r="R16" s="613"/>
      <c r="S16" s="27"/>
      <c r="T16" s="27"/>
      <c r="U16" s="176"/>
      <c r="V16" s="611"/>
      <c r="W16" s="189"/>
      <c r="X16" s="105"/>
      <c r="Y16" s="29"/>
      <c r="Z16" s="190"/>
      <c r="AA16" s="178"/>
      <c r="AB16" s="191"/>
      <c r="AC16" s="616"/>
    </row>
    <row r="17" spans="1:29" ht="15.75" customHeight="1" thickBot="1" x14ac:dyDescent="0.3">
      <c r="A17" s="410">
        <v>10</v>
      </c>
      <c r="B17" s="125" t="s">
        <v>33</v>
      </c>
      <c r="C17" s="847" t="s">
        <v>112</v>
      </c>
      <c r="D17" s="847" t="s">
        <v>9</v>
      </c>
      <c r="E17" s="847" t="s">
        <v>45</v>
      </c>
      <c r="F17" s="235" t="s">
        <v>130</v>
      </c>
      <c r="G17" s="443">
        <v>26</v>
      </c>
      <c r="H17" s="254">
        <f t="shared" si="0"/>
        <v>649.57264957264954</v>
      </c>
      <c r="I17" s="67">
        <v>6800</v>
      </c>
      <c r="J17" s="1">
        <f t="shared" si="1"/>
        <v>603.90763765541737</v>
      </c>
      <c r="K17" s="16">
        <v>39.700000000000003</v>
      </c>
      <c r="L17" s="1">
        <f t="shared" si="2"/>
        <v>524.24942263279456</v>
      </c>
      <c r="M17" s="516">
        <f t="shared" si="3"/>
        <v>1777.7297098608615</v>
      </c>
      <c r="N17" s="846">
        <v>10</v>
      </c>
      <c r="O17" s="889" t="s">
        <v>409</v>
      </c>
      <c r="P17" s="174"/>
      <c r="R17" s="159"/>
      <c r="S17" s="671"/>
      <c r="T17" s="27"/>
      <c r="U17" s="176"/>
      <c r="V17" s="196"/>
      <c r="W17" s="189"/>
      <c r="X17" s="105"/>
      <c r="Y17" s="29"/>
      <c r="Z17" s="190"/>
      <c r="AA17" s="178"/>
      <c r="AB17" s="191"/>
    </row>
    <row r="18" spans="1:29" ht="15.75" customHeight="1" x14ac:dyDescent="0.25">
      <c r="A18" s="410">
        <v>11</v>
      </c>
      <c r="B18" s="125" t="s">
        <v>235</v>
      </c>
      <c r="C18" s="192">
        <v>1987</v>
      </c>
      <c r="D18" s="192" t="s">
        <v>236</v>
      </c>
      <c r="E18" s="192" t="s">
        <v>205</v>
      </c>
      <c r="F18" s="235" t="s">
        <v>130</v>
      </c>
      <c r="G18" s="443">
        <v>26</v>
      </c>
      <c r="H18" s="254">
        <f t="shared" si="0"/>
        <v>649.57264957264954</v>
      </c>
      <c r="I18" s="67">
        <v>4100</v>
      </c>
      <c r="J18" s="1">
        <f t="shared" si="1"/>
        <v>364.12078152753111</v>
      </c>
      <c r="K18" s="194">
        <v>47.3</v>
      </c>
      <c r="L18" s="1">
        <f t="shared" si="2"/>
        <v>699.76905311778285</v>
      </c>
      <c r="M18" s="389">
        <f t="shared" si="3"/>
        <v>1713.4624842179635</v>
      </c>
      <c r="N18" s="846">
        <v>11</v>
      </c>
      <c r="O18" s="887" t="s">
        <v>237</v>
      </c>
      <c r="P18" s="174"/>
      <c r="Q18" s="782"/>
      <c r="R18" s="369"/>
      <c r="S18" s="27"/>
      <c r="T18" s="27"/>
      <c r="U18" s="176"/>
      <c r="V18" s="366"/>
      <c r="W18" s="189"/>
      <c r="X18" s="105"/>
      <c r="Y18" s="29"/>
      <c r="Z18" s="190"/>
      <c r="AA18" s="178"/>
      <c r="AB18" s="191"/>
      <c r="AC18" s="367"/>
    </row>
    <row r="19" spans="1:29" ht="15.75" customHeight="1" x14ac:dyDescent="0.25">
      <c r="A19" s="410">
        <v>12</v>
      </c>
      <c r="B19" s="125" t="s">
        <v>123</v>
      </c>
      <c r="C19" s="411">
        <v>2005</v>
      </c>
      <c r="D19" s="192" t="s">
        <v>7</v>
      </c>
      <c r="E19" s="192" t="s">
        <v>42</v>
      </c>
      <c r="F19" s="235" t="s">
        <v>130</v>
      </c>
      <c r="G19" s="443">
        <v>26</v>
      </c>
      <c r="H19" s="254">
        <f t="shared" si="0"/>
        <v>649.57264957264954</v>
      </c>
      <c r="I19" s="67">
        <v>5690</v>
      </c>
      <c r="J19" s="1">
        <f t="shared" si="1"/>
        <v>505.3285968028419</v>
      </c>
      <c r="K19" s="194">
        <v>38.799999999999997</v>
      </c>
      <c r="L19" s="1">
        <f t="shared" si="2"/>
        <v>503.46420323325628</v>
      </c>
      <c r="M19" s="389">
        <f t="shared" si="3"/>
        <v>1658.3654496087477</v>
      </c>
      <c r="N19" s="846">
        <v>12</v>
      </c>
      <c r="O19" s="888" t="s">
        <v>473</v>
      </c>
      <c r="P19" s="174"/>
      <c r="R19" s="159"/>
      <c r="S19" s="28"/>
      <c r="T19" s="27"/>
      <c r="U19" s="176"/>
      <c r="V19" s="196"/>
      <c r="W19" s="189"/>
      <c r="X19" s="105"/>
      <c r="Y19" s="29"/>
      <c r="Z19" s="190"/>
      <c r="AA19" s="178"/>
      <c r="AB19" s="191"/>
    </row>
    <row r="20" spans="1:29" ht="15.75" customHeight="1" thickBot="1" x14ac:dyDescent="0.3">
      <c r="A20" s="883">
        <v>13</v>
      </c>
      <c r="B20" s="884" t="s">
        <v>132</v>
      </c>
      <c r="C20" s="417">
        <v>2008</v>
      </c>
      <c r="D20" s="785" t="s">
        <v>7</v>
      </c>
      <c r="E20" s="423" t="s">
        <v>133</v>
      </c>
      <c r="F20" s="424" t="s">
        <v>239</v>
      </c>
      <c r="G20" s="422">
        <v>22</v>
      </c>
      <c r="H20" s="418">
        <f t="shared" si="0"/>
        <v>581.19658119658118</v>
      </c>
      <c r="I20" s="419">
        <v>3120</v>
      </c>
      <c r="J20" s="420">
        <f t="shared" si="1"/>
        <v>277.08703374777974</v>
      </c>
      <c r="K20" s="425">
        <v>51.2</v>
      </c>
      <c r="L20" s="420">
        <f t="shared" si="2"/>
        <v>789.83833718244807</v>
      </c>
      <c r="M20" s="780">
        <f t="shared" si="3"/>
        <v>1648.121952126809</v>
      </c>
      <c r="N20" s="878">
        <v>13</v>
      </c>
      <c r="O20" s="787" t="s">
        <v>501</v>
      </c>
      <c r="P20" s="174"/>
      <c r="R20" s="159"/>
      <c r="S20" s="27"/>
      <c r="T20" s="27"/>
      <c r="U20" s="176"/>
      <c r="V20" s="85"/>
      <c r="W20" s="189"/>
      <c r="X20" s="105"/>
      <c r="Y20" s="29"/>
      <c r="Z20" s="190"/>
      <c r="AA20" s="178"/>
      <c r="AB20" s="191"/>
    </row>
    <row r="21" spans="1:29" ht="15.75" customHeight="1" thickTop="1" x14ac:dyDescent="0.25">
      <c r="A21" s="412">
        <v>13</v>
      </c>
      <c r="B21" s="882" t="s">
        <v>8</v>
      </c>
      <c r="C21" s="172">
        <v>2010</v>
      </c>
      <c r="D21" s="172" t="s">
        <v>9</v>
      </c>
      <c r="E21" s="794" t="s">
        <v>41</v>
      </c>
      <c r="F21" s="438" t="s">
        <v>100</v>
      </c>
      <c r="G21" s="421">
        <v>25.5</v>
      </c>
      <c r="H21" s="262">
        <f t="shared" si="0"/>
        <v>641.02564102564099</v>
      </c>
      <c r="I21" s="103">
        <v>5330</v>
      </c>
      <c r="J21" s="37">
        <f t="shared" si="1"/>
        <v>473.35701598579038</v>
      </c>
      <c r="K21" s="509">
        <v>39.700000000000003</v>
      </c>
      <c r="L21" s="37">
        <f t="shared" si="2"/>
        <v>524.24942263279456</v>
      </c>
      <c r="M21" s="784">
        <f t="shared" si="3"/>
        <v>1638.632079644226</v>
      </c>
      <c r="N21" s="789"/>
      <c r="O21" s="886" t="s">
        <v>503</v>
      </c>
      <c r="P21" s="174"/>
      <c r="R21" s="159"/>
      <c r="S21" s="27"/>
      <c r="T21" s="27"/>
      <c r="U21" s="176"/>
      <c r="V21" s="153"/>
      <c r="W21" s="189"/>
      <c r="X21" s="105"/>
      <c r="Y21" s="29"/>
      <c r="Z21" s="201"/>
      <c r="AA21" s="178"/>
      <c r="AB21" s="191"/>
    </row>
    <row r="22" spans="1:29" ht="15.75" customHeight="1" x14ac:dyDescent="0.25">
      <c r="A22" s="410">
        <v>14</v>
      </c>
      <c r="B22" s="125" t="s">
        <v>39</v>
      </c>
      <c r="C22" s="192">
        <v>2011</v>
      </c>
      <c r="D22" s="197" t="s">
        <v>9</v>
      </c>
      <c r="E22" s="192" t="s">
        <v>47</v>
      </c>
      <c r="F22" s="786" t="s">
        <v>147</v>
      </c>
      <c r="G22" s="443">
        <v>25</v>
      </c>
      <c r="H22" s="254">
        <f t="shared" si="0"/>
        <v>632.47863247863245</v>
      </c>
      <c r="I22" s="67">
        <v>5730</v>
      </c>
      <c r="J22" s="1">
        <f t="shared" si="1"/>
        <v>508.88099467140319</v>
      </c>
      <c r="K22" s="194">
        <v>38.1</v>
      </c>
      <c r="L22" s="1">
        <f t="shared" si="2"/>
        <v>487.29792147806006</v>
      </c>
      <c r="M22" s="389">
        <f t="shared" si="3"/>
        <v>1628.6575486280956</v>
      </c>
      <c r="N22" s="623"/>
      <c r="O22" s="520" t="s">
        <v>302</v>
      </c>
      <c r="P22" s="174"/>
      <c r="R22" s="463"/>
      <c r="S22" s="27"/>
      <c r="T22" s="27"/>
      <c r="U22" s="176"/>
      <c r="V22" s="153"/>
      <c r="W22" s="189"/>
      <c r="X22" s="105"/>
      <c r="Y22" s="29"/>
      <c r="Z22" s="201"/>
      <c r="AA22" s="178"/>
      <c r="AB22" s="191"/>
      <c r="AC22" s="469"/>
    </row>
    <row r="23" spans="1:29" ht="15.75" customHeight="1" x14ac:dyDescent="0.25">
      <c r="A23" s="410">
        <v>15</v>
      </c>
      <c r="B23" s="125" t="s">
        <v>257</v>
      </c>
      <c r="C23" s="411">
        <v>2006</v>
      </c>
      <c r="D23" s="192" t="s">
        <v>7</v>
      </c>
      <c r="E23" s="192" t="s">
        <v>44</v>
      </c>
      <c r="F23" s="235" t="s">
        <v>130</v>
      </c>
      <c r="G23" s="443">
        <v>26</v>
      </c>
      <c r="H23" s="254">
        <f t="shared" si="0"/>
        <v>649.57264957264954</v>
      </c>
      <c r="I23" s="67">
        <v>4300</v>
      </c>
      <c r="J23" s="1">
        <f t="shared" si="1"/>
        <v>381.88277087033748</v>
      </c>
      <c r="K23" s="194">
        <v>42.5</v>
      </c>
      <c r="L23" s="1">
        <f t="shared" si="2"/>
        <v>588.91454965357968</v>
      </c>
      <c r="M23" s="389">
        <f t="shared" si="3"/>
        <v>1620.3699700965667</v>
      </c>
      <c r="N23" s="409"/>
      <c r="O23" s="230" t="s">
        <v>241</v>
      </c>
      <c r="P23" s="174"/>
      <c r="R23" s="159"/>
      <c r="S23" s="27"/>
      <c r="T23" s="27"/>
      <c r="U23" s="176"/>
      <c r="V23" s="153"/>
      <c r="W23" s="189"/>
      <c r="X23" s="105"/>
      <c r="Y23" s="29"/>
      <c r="Z23" s="201"/>
      <c r="AA23" s="178"/>
      <c r="AB23" s="191"/>
    </row>
    <row r="24" spans="1:29" ht="15.75" customHeight="1" x14ac:dyDescent="0.25">
      <c r="A24" s="410">
        <v>16</v>
      </c>
      <c r="B24" s="885" t="s">
        <v>16</v>
      </c>
      <c r="C24" s="192">
        <v>2010</v>
      </c>
      <c r="D24" s="192" t="s">
        <v>9</v>
      </c>
      <c r="E24" s="264" t="s">
        <v>41</v>
      </c>
      <c r="F24" s="790" t="s">
        <v>97</v>
      </c>
      <c r="G24" s="443">
        <v>26</v>
      </c>
      <c r="H24" s="254">
        <f t="shared" si="0"/>
        <v>649.57264957264954</v>
      </c>
      <c r="I24" s="67">
        <v>4130</v>
      </c>
      <c r="J24" s="1">
        <f t="shared" si="1"/>
        <v>366.78507992895203</v>
      </c>
      <c r="K24" s="413">
        <v>34.200000000000003</v>
      </c>
      <c r="L24" s="1">
        <f t="shared" si="2"/>
        <v>397.22863741339501</v>
      </c>
      <c r="M24" s="783">
        <f t="shared" si="3"/>
        <v>1413.5863669149967</v>
      </c>
      <c r="N24" s="158"/>
      <c r="O24" s="18" t="s">
        <v>520</v>
      </c>
      <c r="P24" s="174"/>
      <c r="R24" s="159"/>
      <c r="S24" s="27"/>
      <c r="T24" s="27"/>
      <c r="U24" s="176"/>
      <c r="V24" s="153"/>
      <c r="W24" s="189"/>
      <c r="X24" s="105"/>
      <c r="Y24" s="29"/>
      <c r="Z24" s="201"/>
      <c r="AA24" s="178"/>
      <c r="AB24" s="191"/>
    </row>
    <row r="25" spans="1:29" ht="15.75" customHeight="1" x14ac:dyDescent="0.25">
      <c r="A25" s="410">
        <v>17</v>
      </c>
      <c r="B25" s="885" t="s">
        <v>14</v>
      </c>
      <c r="C25" s="192">
        <v>2009</v>
      </c>
      <c r="D25" s="192" t="s">
        <v>9</v>
      </c>
      <c r="E25" s="264" t="s">
        <v>41</v>
      </c>
      <c r="F25" s="791" t="s">
        <v>349</v>
      </c>
      <c r="G25" s="443">
        <v>27</v>
      </c>
      <c r="H25" s="254">
        <f t="shared" si="0"/>
        <v>666.66666666666663</v>
      </c>
      <c r="I25" s="67">
        <v>4540</v>
      </c>
      <c r="J25" s="1">
        <f t="shared" si="1"/>
        <v>403.19715808170514</v>
      </c>
      <c r="K25" s="502">
        <v>30.3</v>
      </c>
      <c r="L25" s="1">
        <f t="shared" si="2"/>
        <v>307.15935334872984</v>
      </c>
      <c r="M25" s="783">
        <f t="shared" si="3"/>
        <v>1377.0231780971017</v>
      </c>
      <c r="N25" s="158"/>
      <c r="O25" s="18" t="s">
        <v>520</v>
      </c>
      <c r="P25" s="174"/>
      <c r="R25" s="159"/>
      <c r="S25" s="28"/>
      <c r="T25" s="28"/>
      <c r="U25" s="176"/>
      <c r="V25" s="153"/>
      <c r="W25" s="189"/>
      <c r="X25" s="105"/>
      <c r="Y25" s="29"/>
      <c r="Z25" s="201"/>
      <c r="AA25" s="178"/>
      <c r="AB25" s="191"/>
    </row>
    <row r="26" spans="1:29" ht="15.75" customHeight="1" x14ac:dyDescent="0.25">
      <c r="A26" s="410">
        <v>18</v>
      </c>
      <c r="B26" s="885" t="s">
        <v>17</v>
      </c>
      <c r="C26" s="192">
        <v>2008</v>
      </c>
      <c r="D26" s="197" t="s">
        <v>7</v>
      </c>
      <c r="E26" s="264" t="s">
        <v>41</v>
      </c>
      <c r="F26" s="235" t="s">
        <v>152</v>
      </c>
      <c r="G26" s="443">
        <v>21</v>
      </c>
      <c r="H26" s="254">
        <f t="shared" si="0"/>
        <v>564.10256410256409</v>
      </c>
      <c r="I26" s="67">
        <v>3640</v>
      </c>
      <c r="J26" s="1">
        <f t="shared" si="1"/>
        <v>323.2682060390764</v>
      </c>
      <c r="K26" s="413">
        <v>31.4</v>
      </c>
      <c r="L26" s="1">
        <f t="shared" si="2"/>
        <v>332.56351039260966</v>
      </c>
      <c r="M26" s="389">
        <f t="shared" si="3"/>
        <v>1219.9342805342501</v>
      </c>
      <c r="N26" s="158"/>
      <c r="O26" s="18" t="s">
        <v>520</v>
      </c>
      <c r="P26" s="174"/>
      <c r="R26" s="159"/>
      <c r="S26" s="27"/>
      <c r="T26" s="27"/>
      <c r="U26" s="176"/>
      <c r="V26" s="153"/>
      <c r="W26" s="189"/>
      <c r="X26" s="105"/>
      <c r="Y26" s="29"/>
      <c r="Z26" s="201"/>
      <c r="AA26" s="178"/>
      <c r="AB26" s="191"/>
    </row>
    <row r="27" spans="1:29" ht="15.75" customHeight="1" x14ac:dyDescent="0.25">
      <c r="A27" s="410">
        <v>19</v>
      </c>
      <c r="B27" s="885" t="s">
        <v>10</v>
      </c>
      <c r="C27" s="192">
        <v>2010</v>
      </c>
      <c r="D27" s="192" t="s">
        <v>9</v>
      </c>
      <c r="E27" s="264" t="s">
        <v>41</v>
      </c>
      <c r="F27" s="235" t="s">
        <v>245</v>
      </c>
      <c r="G27" s="443">
        <v>17.5</v>
      </c>
      <c r="H27" s="254">
        <f t="shared" si="0"/>
        <v>504.27350427350427</v>
      </c>
      <c r="I27" s="67">
        <v>4710</v>
      </c>
      <c r="J27" s="1">
        <f t="shared" si="1"/>
        <v>418.29484902309059</v>
      </c>
      <c r="K27" s="413">
        <v>29.8</v>
      </c>
      <c r="L27" s="1">
        <f t="shared" si="2"/>
        <v>295.61200923787533</v>
      </c>
      <c r="M27" s="389">
        <f t="shared" si="3"/>
        <v>1218.1803625344701</v>
      </c>
      <c r="N27" s="158"/>
      <c r="O27" s="18" t="s">
        <v>520</v>
      </c>
      <c r="P27" s="174"/>
      <c r="R27" s="159"/>
      <c r="S27" s="27"/>
      <c r="T27" s="27"/>
      <c r="U27" s="176"/>
      <c r="V27" s="153"/>
      <c r="W27" s="189"/>
      <c r="X27" s="105"/>
      <c r="Y27" s="29"/>
      <c r="Z27" s="201"/>
      <c r="AA27" s="178"/>
      <c r="AB27" s="191"/>
    </row>
    <row r="28" spans="1:29" ht="15.75" customHeight="1" x14ac:dyDescent="0.25">
      <c r="A28" s="410">
        <v>20</v>
      </c>
      <c r="B28" s="885" t="s">
        <v>15</v>
      </c>
      <c r="C28" s="192">
        <v>2009</v>
      </c>
      <c r="D28" s="192" t="s">
        <v>9</v>
      </c>
      <c r="E28" s="264" t="s">
        <v>41</v>
      </c>
      <c r="F28" s="235" t="s">
        <v>159</v>
      </c>
      <c r="G28" s="443">
        <v>19</v>
      </c>
      <c r="H28" s="254">
        <f t="shared" si="0"/>
        <v>529.91452991452991</v>
      </c>
      <c r="I28" s="67">
        <v>4170</v>
      </c>
      <c r="J28" s="1">
        <f t="shared" si="1"/>
        <v>370.33747779751332</v>
      </c>
      <c r="K28" s="413">
        <v>28.2</v>
      </c>
      <c r="L28" s="1">
        <f t="shared" si="2"/>
        <v>258.66050808314088</v>
      </c>
      <c r="M28" s="389">
        <f t="shared" si="3"/>
        <v>1158.9125157951842</v>
      </c>
      <c r="N28" s="158"/>
      <c r="O28" s="18" t="s">
        <v>520</v>
      </c>
      <c r="P28" s="174"/>
      <c r="R28" s="159"/>
      <c r="S28" s="28"/>
      <c r="T28" s="28"/>
      <c r="U28" s="176"/>
      <c r="V28" s="153"/>
      <c r="W28" s="189"/>
      <c r="X28" s="153"/>
      <c r="Y28" s="29"/>
      <c r="Z28" s="201"/>
      <c r="AA28" s="178"/>
      <c r="AB28" s="191"/>
    </row>
    <row r="29" spans="1:29" ht="15.75" customHeight="1" x14ac:dyDescent="0.25">
      <c r="A29" s="410">
        <v>21</v>
      </c>
      <c r="B29" s="885" t="s">
        <v>19</v>
      </c>
      <c r="C29" s="192">
        <v>2011</v>
      </c>
      <c r="D29" s="197" t="s">
        <v>9</v>
      </c>
      <c r="E29" s="264" t="s">
        <v>41</v>
      </c>
      <c r="F29" s="235" t="s">
        <v>354</v>
      </c>
      <c r="G29" s="443">
        <v>11</v>
      </c>
      <c r="H29" s="254">
        <f t="shared" si="0"/>
        <v>393.16239316239319</v>
      </c>
      <c r="I29" s="665">
        <v>3340</v>
      </c>
      <c r="J29" s="1">
        <f t="shared" si="1"/>
        <v>296.62522202486679</v>
      </c>
      <c r="K29" s="501">
        <v>33</v>
      </c>
      <c r="L29" s="1">
        <f t="shared" si="2"/>
        <v>369.51501154734416</v>
      </c>
      <c r="M29" s="783">
        <f t="shared" si="3"/>
        <v>1059.302626734604</v>
      </c>
      <c r="N29" s="158"/>
      <c r="O29" s="18" t="s">
        <v>520</v>
      </c>
      <c r="P29" s="174"/>
      <c r="R29" s="463"/>
      <c r="S29" s="28"/>
      <c r="T29" s="28"/>
      <c r="U29" s="176"/>
      <c r="V29" s="153"/>
      <c r="W29" s="189"/>
      <c r="X29" s="153"/>
      <c r="Y29" s="29"/>
      <c r="Z29" s="201"/>
      <c r="AA29" s="178"/>
      <c r="AB29" s="191"/>
      <c r="AC29" s="469"/>
    </row>
    <row r="30" spans="1:29" ht="15.75" customHeight="1" x14ac:dyDescent="0.25">
      <c r="A30" s="410">
        <v>22</v>
      </c>
      <c r="B30" s="885" t="s">
        <v>346</v>
      </c>
      <c r="C30" s="192">
        <v>2002</v>
      </c>
      <c r="D30" s="192" t="s">
        <v>5</v>
      </c>
      <c r="E30" s="264" t="s">
        <v>41</v>
      </c>
      <c r="F30" s="235" t="s">
        <v>353</v>
      </c>
      <c r="G30" s="443">
        <v>0</v>
      </c>
      <c r="H30" s="254">
        <v>0</v>
      </c>
      <c r="I30" s="67">
        <v>3520</v>
      </c>
      <c r="J30" s="1">
        <f t="shared" si="1"/>
        <v>312.61101243339255</v>
      </c>
      <c r="K30" s="413">
        <v>40.799999999999997</v>
      </c>
      <c r="L30" s="1">
        <f t="shared" si="2"/>
        <v>549.65357967667433</v>
      </c>
      <c r="M30" s="389">
        <f t="shared" si="3"/>
        <v>862.26459211006681</v>
      </c>
      <c r="N30" s="158"/>
      <c r="O30" s="18" t="s">
        <v>520</v>
      </c>
      <c r="P30" s="174"/>
      <c r="R30" s="159"/>
      <c r="S30" s="205"/>
      <c r="T30" s="205"/>
      <c r="U30" s="176"/>
      <c r="V30" s="153"/>
      <c r="W30" s="206"/>
      <c r="X30" s="207"/>
      <c r="Y30" s="208"/>
      <c r="Z30" s="209"/>
      <c r="AA30" s="178"/>
      <c r="AB30" s="210"/>
    </row>
    <row r="31" spans="1:29" ht="15.75" customHeight="1" x14ac:dyDescent="0.25">
      <c r="A31" s="410">
        <v>23</v>
      </c>
      <c r="B31" s="885" t="s">
        <v>11</v>
      </c>
      <c r="C31" s="192">
        <v>2012</v>
      </c>
      <c r="D31" s="202" t="s">
        <v>12</v>
      </c>
      <c r="E31" s="264" t="s">
        <v>41</v>
      </c>
      <c r="F31" s="235" t="s">
        <v>246</v>
      </c>
      <c r="G31" s="24">
        <v>0</v>
      </c>
      <c r="H31" s="792">
        <v>0</v>
      </c>
      <c r="I31" s="203">
        <v>4600</v>
      </c>
      <c r="J31" s="204">
        <f t="shared" si="1"/>
        <v>408.52575488454704</v>
      </c>
      <c r="K31" s="414">
        <v>25.2</v>
      </c>
      <c r="L31" s="1">
        <f t="shared" si="2"/>
        <v>189.37644341801388</v>
      </c>
      <c r="M31" s="795">
        <f t="shared" si="3"/>
        <v>597.90219830256092</v>
      </c>
      <c r="N31" s="793"/>
      <c r="O31" s="18" t="s">
        <v>520</v>
      </c>
      <c r="P31" s="174"/>
      <c r="R31" s="159"/>
      <c r="S31" s="27"/>
      <c r="T31" s="27"/>
      <c r="U31" s="176"/>
      <c r="V31" s="153"/>
      <c r="W31" s="189"/>
      <c r="X31" s="105"/>
      <c r="Y31" s="29"/>
      <c r="Z31" s="201"/>
      <c r="AA31" s="178"/>
      <c r="AB31" s="191"/>
    </row>
    <row r="32" spans="1:29" ht="15.75" customHeight="1" x14ac:dyDescent="0.2">
      <c r="B32" s="992" t="s">
        <v>247</v>
      </c>
      <c r="C32" s="992"/>
      <c r="D32" s="992"/>
      <c r="E32" s="992"/>
      <c r="F32" s="992"/>
      <c r="G32" s="992"/>
      <c r="H32" s="992"/>
      <c r="I32" s="992"/>
      <c r="J32" s="992"/>
      <c r="K32" s="992"/>
      <c r="L32" s="992"/>
      <c r="M32" s="992"/>
      <c r="N32" s="992"/>
      <c r="O32" s="992"/>
      <c r="Q32" s="993"/>
      <c r="R32" s="994"/>
      <c r="S32" s="994"/>
      <c r="T32" s="994"/>
      <c r="U32" s="994"/>
      <c r="V32" s="994"/>
      <c r="W32" s="994"/>
      <c r="X32" s="994"/>
      <c r="Y32" s="994"/>
      <c r="Z32" s="994"/>
      <c r="AA32" s="994"/>
      <c r="AB32" s="994"/>
    </row>
    <row r="33" spans="1:29" ht="15.75" customHeight="1" x14ac:dyDescent="0.25">
      <c r="B33" s="991" t="s">
        <v>248</v>
      </c>
      <c r="C33" s="991"/>
      <c r="D33" s="991"/>
      <c r="E33" s="991"/>
      <c r="F33" s="991"/>
      <c r="G33" s="991"/>
      <c r="H33" s="991"/>
      <c r="I33" s="991"/>
      <c r="J33" s="991"/>
      <c r="K33" s="991"/>
      <c r="L33" s="991"/>
      <c r="M33" s="991"/>
      <c r="N33" s="991"/>
      <c r="O33" s="991"/>
      <c r="S33" s="218"/>
      <c r="T33" s="218"/>
      <c r="U33" s="218"/>
      <c r="V33" s="219"/>
      <c r="W33" s="218"/>
      <c r="X33" s="218"/>
      <c r="Y33" s="218"/>
      <c r="Z33" s="218"/>
      <c r="AA33" s="220"/>
      <c r="AB33" s="218"/>
    </row>
    <row r="34" spans="1:29" ht="15.75" customHeight="1" x14ac:dyDescent="0.25">
      <c r="B34" s="128" t="s">
        <v>249</v>
      </c>
      <c r="D34" s="214"/>
      <c r="E34" s="214"/>
      <c r="F34" s="214"/>
      <c r="G34" s="215"/>
      <c r="H34" s="214"/>
      <c r="I34" s="216"/>
      <c r="J34" s="214"/>
      <c r="K34" s="214"/>
      <c r="L34" s="214"/>
      <c r="M34" s="214"/>
      <c r="N34" s="217"/>
      <c r="S34" s="218"/>
      <c r="T34" s="218"/>
      <c r="U34" s="218"/>
      <c r="V34" s="219"/>
      <c r="W34" s="218"/>
      <c r="X34" s="218"/>
      <c r="Y34" s="218"/>
      <c r="Z34" s="218"/>
      <c r="AA34" s="220"/>
      <c r="AB34" s="218"/>
    </row>
    <row r="35" spans="1:29" ht="15.75" customHeight="1" x14ac:dyDescent="0.25">
      <c r="A35" s="130" t="s">
        <v>310</v>
      </c>
      <c r="B35" s="152" t="s">
        <v>311</v>
      </c>
      <c r="C35" s="152"/>
      <c r="D35" s="428"/>
      <c r="E35" s="428"/>
      <c r="F35" s="428"/>
      <c r="G35" s="429"/>
      <c r="H35" s="428"/>
      <c r="I35" s="430"/>
      <c r="J35" s="428"/>
      <c r="K35" s="428"/>
      <c r="L35" s="428"/>
      <c r="M35" s="428"/>
      <c r="N35" s="428"/>
      <c r="O35" s="4"/>
      <c r="S35" s="218"/>
      <c r="T35" s="218"/>
      <c r="U35" s="218"/>
      <c r="V35" s="219"/>
      <c r="W35" s="218"/>
      <c r="X35" s="218"/>
      <c r="Y35" s="218"/>
      <c r="Z35" s="218"/>
      <c r="AA35" s="220"/>
      <c r="AB35" s="218"/>
    </row>
    <row r="36" spans="1:29" ht="15" customHeight="1" x14ac:dyDescent="0.25">
      <c r="A36" s="922" t="s">
        <v>50</v>
      </c>
      <c r="B36" s="922"/>
      <c r="C36" s="922"/>
      <c r="D36" s="922"/>
      <c r="E36" s="922"/>
      <c r="F36" s="922"/>
      <c r="G36" s="922"/>
      <c r="H36" s="922"/>
      <c r="I36" s="922"/>
      <c r="J36" s="922"/>
      <c r="K36" s="922"/>
      <c r="L36" s="922"/>
      <c r="M36" s="922"/>
      <c r="N36" s="922"/>
      <c r="O36" s="922"/>
      <c r="S36" s="218"/>
      <c r="T36" s="218"/>
      <c r="U36" s="218"/>
      <c r="V36" s="219"/>
      <c r="W36" s="218"/>
      <c r="X36" s="218"/>
      <c r="Y36" s="218"/>
      <c r="Z36" s="218"/>
      <c r="AA36" s="220"/>
      <c r="AB36" s="218"/>
    </row>
    <row r="37" spans="1:29" s="129" customFormat="1" ht="15" customHeight="1" x14ac:dyDescent="0.25">
      <c r="A37" s="922" t="s">
        <v>392</v>
      </c>
      <c r="B37" s="922"/>
      <c r="C37" s="922"/>
      <c r="D37" s="922"/>
      <c r="E37" s="922"/>
      <c r="F37" s="922"/>
      <c r="G37" s="922"/>
      <c r="H37" s="922"/>
      <c r="I37" s="922"/>
      <c r="J37" s="922"/>
      <c r="K37" s="922"/>
      <c r="L37" s="922"/>
      <c r="M37" s="922"/>
      <c r="N37" s="922"/>
      <c r="O37" s="922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61"/>
    </row>
    <row r="38" spans="1:29" s="129" customFormat="1" ht="15" customHeight="1" x14ac:dyDescent="0.25">
      <c r="A38" s="922" t="s">
        <v>211</v>
      </c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61"/>
    </row>
    <row r="39" spans="1:29" s="129" customFormat="1" ht="15" customHeight="1" x14ac:dyDescent="0.25">
      <c r="A39" s="149"/>
      <c r="B39" s="162"/>
      <c r="C39" s="162"/>
      <c r="D39" s="162"/>
      <c r="E39" s="162"/>
      <c r="F39" s="160"/>
      <c r="G39" s="162"/>
      <c r="H39" s="162" t="s">
        <v>251</v>
      </c>
      <c r="I39" s="124"/>
      <c r="J39" s="162"/>
      <c r="K39" s="162"/>
      <c r="L39" s="162"/>
      <c r="M39" s="162"/>
      <c r="N39" s="124"/>
      <c r="O39" s="221"/>
      <c r="P39" s="150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61"/>
    </row>
    <row r="40" spans="1:29" s="129" customFormat="1" ht="16.5" customHeight="1" x14ac:dyDescent="0.25">
      <c r="A40" s="970" t="s">
        <v>213</v>
      </c>
      <c r="B40" s="972"/>
      <c r="C40" s="966" t="s">
        <v>214</v>
      </c>
      <c r="D40" s="968" t="s">
        <v>215</v>
      </c>
      <c r="E40" s="968" t="s">
        <v>49</v>
      </c>
      <c r="F40" s="970" t="s">
        <v>216</v>
      </c>
      <c r="G40" s="971"/>
      <c r="H40" s="972"/>
      <c r="I40" s="973" t="s">
        <v>217</v>
      </c>
      <c r="J40" s="974"/>
      <c r="K40" s="973" t="s">
        <v>218</v>
      </c>
      <c r="L40" s="974"/>
      <c r="M40" s="984" t="s">
        <v>219</v>
      </c>
      <c r="N40" s="986" t="s">
        <v>220</v>
      </c>
      <c r="O40" s="988" t="s">
        <v>221</v>
      </c>
      <c r="P40" s="990"/>
      <c r="Q40" s="161"/>
      <c r="R40" s="979"/>
      <c r="S40" s="981"/>
      <c r="T40" s="981"/>
      <c r="U40" s="982"/>
      <c r="V40" s="982"/>
      <c r="W40" s="982"/>
      <c r="X40" s="983"/>
      <c r="Y40" s="983"/>
      <c r="Z40" s="983"/>
      <c r="AA40" s="983"/>
      <c r="AB40" s="962"/>
      <c r="AC40" s="161"/>
    </row>
    <row r="41" spans="1:29" s="129" customFormat="1" ht="23.25" customHeight="1" x14ac:dyDescent="0.25">
      <c r="A41" s="964" t="s">
        <v>54</v>
      </c>
      <c r="B41" s="966" t="s">
        <v>55</v>
      </c>
      <c r="C41" s="967"/>
      <c r="D41" s="969"/>
      <c r="E41" s="969"/>
      <c r="F41" s="975" t="s">
        <v>222</v>
      </c>
      <c r="G41" s="977" t="s">
        <v>223</v>
      </c>
      <c r="H41" s="133" t="s">
        <v>210</v>
      </c>
      <c r="I41" s="164" t="s">
        <v>279</v>
      </c>
      <c r="J41" s="133" t="s">
        <v>210</v>
      </c>
      <c r="K41" s="165" t="s">
        <v>277</v>
      </c>
      <c r="L41" s="133" t="s">
        <v>210</v>
      </c>
      <c r="M41" s="985"/>
      <c r="N41" s="987"/>
      <c r="O41" s="989"/>
      <c r="P41" s="990"/>
      <c r="Q41" s="978"/>
      <c r="R41" s="979"/>
      <c r="S41" s="981"/>
      <c r="T41" s="981"/>
      <c r="U41" s="1001"/>
      <c r="V41" s="1001"/>
      <c r="W41" s="159"/>
      <c r="X41" s="1001"/>
      <c r="Y41" s="166"/>
      <c r="Z41" s="1002"/>
      <c r="AA41" s="166"/>
      <c r="AB41" s="962"/>
      <c r="AC41" s="161"/>
    </row>
    <row r="42" spans="1:29" s="129" customFormat="1" ht="21" customHeight="1" x14ac:dyDescent="0.2">
      <c r="A42" s="998"/>
      <c r="B42" s="996"/>
      <c r="C42" s="996"/>
      <c r="D42" s="997"/>
      <c r="E42" s="997"/>
      <c r="F42" s="999"/>
      <c r="G42" s="1000"/>
      <c r="H42" s="167" t="s">
        <v>280</v>
      </c>
      <c r="I42" s="168" t="s">
        <v>281</v>
      </c>
      <c r="J42" s="167" t="s">
        <v>280</v>
      </c>
      <c r="K42" s="169" t="s">
        <v>278</v>
      </c>
      <c r="L42" s="167" t="s">
        <v>280</v>
      </c>
      <c r="M42" s="1003"/>
      <c r="N42" s="1004"/>
      <c r="O42" s="1005"/>
      <c r="P42" s="990"/>
      <c r="Q42" s="978"/>
      <c r="R42" s="979"/>
      <c r="S42" s="981"/>
      <c r="T42" s="981"/>
      <c r="U42" s="1001"/>
      <c r="V42" s="1001"/>
      <c r="W42" s="159"/>
      <c r="X42" s="1001"/>
      <c r="Y42" s="166"/>
      <c r="Z42" s="1002"/>
      <c r="AA42" s="166"/>
      <c r="AB42" s="962"/>
      <c r="AC42" s="161"/>
    </row>
    <row r="43" spans="1:29" s="129" customFormat="1" ht="16.5" customHeight="1" x14ac:dyDescent="0.25">
      <c r="A43" s="134">
        <v>1</v>
      </c>
      <c r="B43" s="136" t="s">
        <v>13</v>
      </c>
      <c r="C43" s="180">
        <v>2006</v>
      </c>
      <c r="D43" s="180" t="s">
        <v>7</v>
      </c>
      <c r="E43" s="180" t="s">
        <v>41</v>
      </c>
      <c r="F43" s="507" t="s">
        <v>423</v>
      </c>
      <c r="G43" s="490">
        <v>28</v>
      </c>
      <c r="H43" s="254">
        <f t="shared" ref="H43:H63" si="4">(G43+12)*1000/58.5</f>
        <v>683.76068376068372</v>
      </c>
      <c r="I43" s="67">
        <v>6200</v>
      </c>
      <c r="J43" s="1">
        <f t="shared" ref="J43:J64" si="5">I43*1000/11260</f>
        <v>550.62166962699825</v>
      </c>
      <c r="K43" s="507">
        <v>42.7</v>
      </c>
      <c r="L43" s="1">
        <f t="shared" ref="L43:L64" si="6">(K43-17)*1000/43.3</f>
        <v>593.53348729792162</v>
      </c>
      <c r="M43" s="800">
        <f t="shared" ref="M43:M64" si="7">H43+J43+L43</f>
        <v>1827.9158406856036</v>
      </c>
      <c r="N43" s="17" t="s">
        <v>505</v>
      </c>
      <c r="O43" s="230" t="s">
        <v>350</v>
      </c>
      <c r="P43" s="222"/>
      <c r="Q43" s="803"/>
      <c r="R43" s="196"/>
      <c r="S43" s="224"/>
      <c r="T43" s="224"/>
      <c r="U43" s="225"/>
      <c r="V43" s="225"/>
      <c r="W43" s="226"/>
      <c r="X43" s="225"/>
      <c r="Y43" s="226"/>
      <c r="Z43" s="227"/>
      <c r="AA43" s="171"/>
      <c r="AB43" s="228"/>
      <c r="AC43" s="161"/>
    </row>
    <row r="44" spans="1:29" s="129" customFormat="1" ht="16.5" customHeight="1" x14ac:dyDescent="0.25">
      <c r="A44" s="135">
        <v>2</v>
      </c>
      <c r="B44" s="22" t="s">
        <v>321</v>
      </c>
      <c r="C44" s="192" t="s">
        <v>112</v>
      </c>
      <c r="D44" s="192" t="s">
        <v>9</v>
      </c>
      <c r="E44" s="192" t="s">
        <v>46</v>
      </c>
      <c r="F44" s="786" t="s">
        <v>110</v>
      </c>
      <c r="G44" s="443">
        <v>32</v>
      </c>
      <c r="H44" s="254">
        <f t="shared" si="4"/>
        <v>752.13675213675219</v>
      </c>
      <c r="I44" s="415">
        <v>5410</v>
      </c>
      <c r="J44" s="1">
        <f t="shared" si="5"/>
        <v>480.46181172291296</v>
      </c>
      <c r="K44" s="516">
        <v>41</v>
      </c>
      <c r="L44" s="1">
        <f t="shared" si="6"/>
        <v>554.27251732101615</v>
      </c>
      <c r="M44" s="389">
        <f t="shared" si="7"/>
        <v>1786.8710811806814</v>
      </c>
      <c r="N44" s="455">
        <v>2</v>
      </c>
      <c r="O44" s="798" t="s">
        <v>238</v>
      </c>
      <c r="P44" s="222"/>
      <c r="Q44" s="223"/>
      <c r="R44" s="196"/>
      <c r="S44" s="224"/>
      <c r="T44" s="224"/>
      <c r="U44" s="225"/>
      <c r="V44" s="225"/>
      <c r="W44" s="226"/>
      <c r="X44" s="225"/>
      <c r="Y44" s="226"/>
      <c r="Z44" s="227"/>
      <c r="AA44" s="171"/>
      <c r="AB44" s="228"/>
      <c r="AC44" s="161"/>
    </row>
    <row r="45" spans="1:29" s="129" customFormat="1" ht="16.5" customHeight="1" x14ac:dyDescent="0.25">
      <c r="A45" s="134">
        <v>3</v>
      </c>
      <c r="B45" s="22" t="s">
        <v>33</v>
      </c>
      <c r="C45" s="624" t="s">
        <v>112</v>
      </c>
      <c r="D45" s="624" t="s">
        <v>9</v>
      </c>
      <c r="E45" s="624" t="s">
        <v>45</v>
      </c>
      <c r="F45" s="796" t="s">
        <v>130</v>
      </c>
      <c r="G45" s="443">
        <v>26</v>
      </c>
      <c r="H45" s="254">
        <f t="shared" si="4"/>
        <v>649.57264957264954</v>
      </c>
      <c r="I45" s="67">
        <v>6800</v>
      </c>
      <c r="J45" s="1">
        <f t="shared" si="5"/>
        <v>603.90763765541737</v>
      </c>
      <c r="K45" s="16">
        <v>39.700000000000003</v>
      </c>
      <c r="L45" s="1">
        <f t="shared" si="6"/>
        <v>524.24942263279456</v>
      </c>
      <c r="M45" s="783">
        <f t="shared" si="7"/>
        <v>1777.7297098608615</v>
      </c>
      <c r="N45" s="799">
        <v>3</v>
      </c>
      <c r="O45" s="520" t="s">
        <v>409</v>
      </c>
      <c r="P45" s="371"/>
      <c r="Q45" s="372"/>
      <c r="R45" s="366"/>
      <c r="S45" s="368"/>
      <c r="T45" s="368"/>
      <c r="U45" s="380"/>
      <c r="V45" s="380"/>
      <c r="W45" s="226"/>
      <c r="X45" s="380"/>
      <c r="Y45" s="226"/>
      <c r="Z45" s="381"/>
      <c r="AA45" s="171"/>
      <c r="AB45" s="370"/>
      <c r="AC45" s="367"/>
    </row>
    <row r="46" spans="1:29" s="129" customFormat="1" ht="16.5" customHeight="1" x14ac:dyDescent="0.25">
      <c r="A46" s="135">
        <v>4</v>
      </c>
      <c r="B46" s="127" t="s">
        <v>196</v>
      </c>
      <c r="C46" s="192" t="s">
        <v>242</v>
      </c>
      <c r="D46" s="192" t="s">
        <v>7</v>
      </c>
      <c r="E46" s="192" t="s">
        <v>42</v>
      </c>
      <c r="F46" s="235" t="s">
        <v>130</v>
      </c>
      <c r="G46" s="443">
        <v>26</v>
      </c>
      <c r="H46" s="1">
        <f t="shared" si="4"/>
        <v>649.57264957264954</v>
      </c>
      <c r="I46" s="229">
        <v>5690</v>
      </c>
      <c r="J46" s="1">
        <f t="shared" si="5"/>
        <v>505.3285968028419</v>
      </c>
      <c r="K46" s="389">
        <v>38.799999999999997</v>
      </c>
      <c r="L46" s="1">
        <f t="shared" si="6"/>
        <v>503.46420323325628</v>
      </c>
      <c r="M46" s="783">
        <f t="shared" si="7"/>
        <v>1658.3654496087477</v>
      </c>
      <c r="N46" s="622">
        <v>4</v>
      </c>
      <c r="O46" s="230" t="s">
        <v>473</v>
      </c>
      <c r="P46" s="222"/>
      <c r="Q46" s="223"/>
      <c r="R46" s="196"/>
      <c r="S46" s="224"/>
      <c r="T46" s="224"/>
      <c r="U46" s="225"/>
      <c r="V46" s="225"/>
      <c r="W46" s="226"/>
      <c r="X46" s="225"/>
      <c r="Y46" s="226"/>
      <c r="Z46" s="227"/>
      <c r="AA46" s="171"/>
      <c r="AB46" s="228"/>
      <c r="AC46" s="161"/>
    </row>
    <row r="47" spans="1:29" s="129" customFormat="1" ht="16.5" customHeight="1" x14ac:dyDescent="0.25">
      <c r="A47" s="134">
        <v>5</v>
      </c>
      <c r="B47" s="127" t="s">
        <v>132</v>
      </c>
      <c r="C47" s="192" t="s">
        <v>109</v>
      </c>
      <c r="D47" s="197" t="s">
        <v>7</v>
      </c>
      <c r="E47" s="192" t="s">
        <v>133</v>
      </c>
      <c r="F47" s="235" t="s">
        <v>239</v>
      </c>
      <c r="G47" s="443">
        <v>22</v>
      </c>
      <c r="H47" s="1">
        <f t="shared" si="4"/>
        <v>581.19658119658118</v>
      </c>
      <c r="I47" s="229">
        <v>3120</v>
      </c>
      <c r="J47" s="1">
        <f t="shared" si="5"/>
        <v>277.08703374777974</v>
      </c>
      <c r="K47" s="389">
        <v>51.2</v>
      </c>
      <c r="L47" s="1">
        <f t="shared" si="6"/>
        <v>789.83833718244807</v>
      </c>
      <c r="M47" s="389">
        <f t="shared" si="7"/>
        <v>1648.121952126809</v>
      </c>
      <c r="N47" s="20">
        <v>5</v>
      </c>
      <c r="O47" s="798" t="s">
        <v>240</v>
      </c>
      <c r="P47" s="222"/>
      <c r="Q47" s="223"/>
      <c r="R47" s="196"/>
      <c r="S47" s="224"/>
      <c r="T47" s="224"/>
      <c r="U47" s="225"/>
      <c r="V47" s="225"/>
      <c r="W47" s="226"/>
      <c r="X47" s="225"/>
      <c r="Y47" s="226"/>
      <c r="Z47" s="227"/>
      <c r="AA47" s="171"/>
      <c r="AB47" s="228"/>
      <c r="AC47" s="161"/>
    </row>
    <row r="48" spans="1:29" s="129" customFormat="1" ht="16.5" customHeight="1" x14ac:dyDescent="0.25">
      <c r="A48" s="135">
        <v>6</v>
      </c>
      <c r="B48" s="136" t="s">
        <v>261</v>
      </c>
      <c r="C48" s="180">
        <v>2011</v>
      </c>
      <c r="D48" s="180" t="s">
        <v>9</v>
      </c>
      <c r="E48" s="180" t="s">
        <v>41</v>
      </c>
      <c r="F48" s="801" t="s">
        <v>100</v>
      </c>
      <c r="G48" s="181">
        <v>25.5</v>
      </c>
      <c r="H48" s="182">
        <f t="shared" si="4"/>
        <v>641.02564102564099</v>
      </c>
      <c r="I48" s="183">
        <v>5330</v>
      </c>
      <c r="J48" s="182">
        <f t="shared" si="5"/>
        <v>473.35701598579038</v>
      </c>
      <c r="K48" s="915">
        <v>39.700000000000003</v>
      </c>
      <c r="L48" s="182">
        <f t="shared" si="6"/>
        <v>524.24942263279456</v>
      </c>
      <c r="M48" s="512">
        <f t="shared" si="7"/>
        <v>1638.632079644226</v>
      </c>
      <c r="N48" s="409" t="s">
        <v>506</v>
      </c>
      <c r="O48" s="230" t="s">
        <v>486</v>
      </c>
      <c r="P48" s="464"/>
      <c r="Q48" s="465"/>
      <c r="R48" s="461"/>
      <c r="S48" s="462"/>
      <c r="T48" s="462"/>
      <c r="U48" s="467"/>
      <c r="V48" s="467"/>
      <c r="W48" s="226"/>
      <c r="X48" s="467"/>
      <c r="Y48" s="226"/>
      <c r="Z48" s="468"/>
      <c r="AA48" s="171"/>
      <c r="AB48" s="460"/>
      <c r="AC48" s="469"/>
    </row>
    <row r="49" spans="1:29" s="129" customFormat="1" ht="16.5" customHeight="1" x14ac:dyDescent="0.25">
      <c r="A49" s="134">
        <v>7</v>
      </c>
      <c r="B49" s="127" t="s">
        <v>197</v>
      </c>
      <c r="C49" s="192" t="s">
        <v>109</v>
      </c>
      <c r="D49" s="197" t="s">
        <v>7</v>
      </c>
      <c r="E49" s="192" t="s">
        <v>42</v>
      </c>
      <c r="F49" s="235" t="s">
        <v>504</v>
      </c>
      <c r="G49" s="389">
        <v>21</v>
      </c>
      <c r="H49" s="1">
        <f t="shared" si="4"/>
        <v>564.10256410256409</v>
      </c>
      <c r="I49" s="229">
        <v>5060</v>
      </c>
      <c r="J49" s="1">
        <f t="shared" si="5"/>
        <v>449.3783303730018</v>
      </c>
      <c r="K49" s="396">
        <v>43.9</v>
      </c>
      <c r="L49" s="1">
        <f t="shared" si="6"/>
        <v>621.24711316397236</v>
      </c>
      <c r="M49" s="389">
        <f t="shared" si="7"/>
        <v>1634.7280076395382</v>
      </c>
      <c r="N49" s="623">
        <v>7</v>
      </c>
      <c r="O49" s="520" t="s">
        <v>473</v>
      </c>
      <c r="P49" s="222"/>
      <c r="Q49" s="223"/>
      <c r="R49" s="196"/>
      <c r="S49" s="224"/>
      <c r="T49" s="224"/>
      <c r="U49" s="225"/>
      <c r="V49" s="225"/>
      <c r="W49" s="226"/>
      <c r="X49" s="225"/>
      <c r="Y49" s="226"/>
      <c r="Z49" s="227"/>
      <c r="AA49" s="171"/>
      <c r="AB49" s="228"/>
      <c r="AC49" s="161"/>
    </row>
    <row r="50" spans="1:29" s="129" customFormat="1" ht="16.5" customHeight="1" x14ac:dyDescent="0.25">
      <c r="A50" s="135">
        <v>8</v>
      </c>
      <c r="B50" s="22" t="s">
        <v>39</v>
      </c>
      <c r="C50" s="192">
        <v>2011</v>
      </c>
      <c r="D50" s="197" t="s">
        <v>9</v>
      </c>
      <c r="E50" s="192" t="s">
        <v>47</v>
      </c>
      <c r="F50" s="786" t="s">
        <v>147</v>
      </c>
      <c r="G50" s="443">
        <v>25</v>
      </c>
      <c r="H50" s="254">
        <f t="shared" si="4"/>
        <v>632.47863247863245</v>
      </c>
      <c r="I50" s="415">
        <v>5730</v>
      </c>
      <c r="J50" s="1">
        <f t="shared" si="5"/>
        <v>508.88099467140319</v>
      </c>
      <c r="K50" s="516">
        <v>38.1</v>
      </c>
      <c r="L50" s="1">
        <f t="shared" si="6"/>
        <v>487.29792147806006</v>
      </c>
      <c r="M50" s="389">
        <f t="shared" si="7"/>
        <v>1628.6575486280956</v>
      </c>
      <c r="N50" s="409">
        <v>8</v>
      </c>
      <c r="O50" s="520" t="s">
        <v>302</v>
      </c>
      <c r="P50" s="222"/>
      <c r="Q50" s="223"/>
      <c r="R50" s="196"/>
      <c r="S50" s="224"/>
      <c r="T50" s="224"/>
      <c r="U50" s="225"/>
      <c r="V50" s="225"/>
      <c r="W50" s="226"/>
      <c r="X50" s="225"/>
      <c r="Y50" s="226"/>
      <c r="Z50" s="227"/>
      <c r="AA50" s="171"/>
      <c r="AB50" s="228"/>
      <c r="AC50" s="161"/>
    </row>
    <row r="51" spans="1:29" s="129" customFormat="1" ht="16.5" customHeight="1" x14ac:dyDescent="0.25">
      <c r="A51" s="134">
        <v>9</v>
      </c>
      <c r="B51" s="127" t="s">
        <v>123</v>
      </c>
      <c r="C51" s="192" t="s">
        <v>115</v>
      </c>
      <c r="D51" s="192" t="s">
        <v>7</v>
      </c>
      <c r="E51" s="192" t="s">
        <v>44</v>
      </c>
      <c r="F51" s="235" t="s">
        <v>130</v>
      </c>
      <c r="G51" s="443">
        <v>26</v>
      </c>
      <c r="H51" s="1">
        <f t="shared" si="4"/>
        <v>649.57264957264954</v>
      </c>
      <c r="I51" s="229">
        <v>4300</v>
      </c>
      <c r="J51" s="1">
        <f t="shared" si="5"/>
        <v>381.88277087033748</v>
      </c>
      <c r="K51" s="396">
        <v>42.5</v>
      </c>
      <c r="L51" s="1">
        <f t="shared" si="6"/>
        <v>588.91454965357968</v>
      </c>
      <c r="M51" s="389">
        <f t="shared" si="7"/>
        <v>1620.3699700965667</v>
      </c>
      <c r="N51" s="409">
        <v>9</v>
      </c>
      <c r="O51" s="798" t="s">
        <v>241</v>
      </c>
      <c r="P51" s="222"/>
      <c r="Q51" s="223"/>
      <c r="R51" s="196"/>
      <c r="S51" s="224"/>
      <c r="T51" s="224"/>
      <c r="U51" s="225"/>
      <c r="V51" s="225"/>
      <c r="W51" s="226"/>
      <c r="X51" s="225"/>
      <c r="Y51" s="226"/>
      <c r="Z51" s="227"/>
      <c r="AA51" s="171"/>
      <c r="AB51" s="228"/>
      <c r="AC51" s="161"/>
    </row>
    <row r="52" spans="1:29" s="129" customFormat="1" ht="16.5" customHeight="1" x14ac:dyDescent="0.25">
      <c r="A52" s="135">
        <v>10</v>
      </c>
      <c r="B52" s="127" t="s">
        <v>199</v>
      </c>
      <c r="C52" s="192" t="s">
        <v>118</v>
      </c>
      <c r="D52" s="192" t="s">
        <v>7</v>
      </c>
      <c r="E52" s="192" t="s">
        <v>46</v>
      </c>
      <c r="F52" s="235" t="s">
        <v>252</v>
      </c>
      <c r="G52" s="47">
        <v>24.5</v>
      </c>
      <c r="H52" s="1">
        <f t="shared" si="4"/>
        <v>623.9316239316239</v>
      </c>
      <c r="I52" s="229">
        <v>4910</v>
      </c>
      <c r="J52" s="1">
        <f t="shared" si="5"/>
        <v>436.05683836589697</v>
      </c>
      <c r="K52" s="396">
        <v>39.6</v>
      </c>
      <c r="L52" s="1">
        <f t="shared" si="6"/>
        <v>521.93995381062359</v>
      </c>
      <c r="M52" s="389">
        <f t="shared" si="7"/>
        <v>1581.9284161081446</v>
      </c>
      <c r="N52" s="409">
        <v>10</v>
      </c>
      <c r="O52" s="798" t="s">
        <v>253</v>
      </c>
      <c r="P52" s="222"/>
      <c r="Q52" s="223"/>
      <c r="R52" s="196"/>
      <c r="S52" s="224"/>
      <c r="T52" s="224"/>
      <c r="U52" s="225"/>
      <c r="V52" s="225"/>
      <c r="W52" s="226"/>
      <c r="X52" s="225"/>
      <c r="Y52" s="226"/>
      <c r="Z52" s="227"/>
      <c r="AA52" s="171"/>
      <c r="AB52" s="228"/>
      <c r="AC52" s="161"/>
    </row>
    <row r="53" spans="1:29" s="129" customFormat="1" ht="16.5" customHeight="1" x14ac:dyDescent="0.25">
      <c r="A53" s="134">
        <v>11</v>
      </c>
      <c r="B53" s="127" t="s">
        <v>255</v>
      </c>
      <c r="C53" s="192" t="s">
        <v>118</v>
      </c>
      <c r="D53" s="192" t="s">
        <v>7</v>
      </c>
      <c r="E53" s="192" t="s">
        <v>44</v>
      </c>
      <c r="F53" s="235" t="s">
        <v>256</v>
      </c>
      <c r="G53" s="389">
        <v>23</v>
      </c>
      <c r="H53" s="1">
        <f t="shared" si="4"/>
        <v>598.29059829059827</v>
      </c>
      <c r="I53" s="229">
        <v>3830</v>
      </c>
      <c r="J53" s="1">
        <f t="shared" si="5"/>
        <v>340.14209591474247</v>
      </c>
      <c r="K53" s="396">
        <v>41</v>
      </c>
      <c r="L53" s="1">
        <f t="shared" si="6"/>
        <v>554.27251732101615</v>
      </c>
      <c r="M53" s="389">
        <f t="shared" si="7"/>
        <v>1492.7052115263568</v>
      </c>
      <c r="N53" s="409">
        <v>11</v>
      </c>
      <c r="O53" s="798" t="s">
        <v>67</v>
      </c>
      <c r="P53" s="222"/>
      <c r="Q53" s="223"/>
      <c r="R53" s="196"/>
      <c r="S53" s="224"/>
      <c r="T53" s="224"/>
      <c r="U53" s="225"/>
      <c r="V53" s="225"/>
      <c r="W53" s="226"/>
      <c r="X53" s="225"/>
      <c r="Y53" s="226"/>
      <c r="Z53" s="227"/>
      <c r="AA53" s="171"/>
      <c r="AB53" s="228"/>
      <c r="AC53" s="161"/>
    </row>
    <row r="54" spans="1:29" s="129" customFormat="1" ht="16.5" customHeight="1" thickBot="1" x14ac:dyDescent="0.3">
      <c r="A54" s="440">
        <v>12</v>
      </c>
      <c r="B54" s="804" t="s">
        <v>264</v>
      </c>
      <c r="C54" s="198">
        <v>2011</v>
      </c>
      <c r="D54" s="198" t="s">
        <v>9</v>
      </c>
      <c r="E54" s="198" t="s">
        <v>63</v>
      </c>
      <c r="F54" s="804" t="s">
        <v>312</v>
      </c>
      <c r="G54" s="510">
        <v>21.5</v>
      </c>
      <c r="H54" s="102">
        <f t="shared" si="4"/>
        <v>572.64957264957263</v>
      </c>
      <c r="I54" s="805">
        <v>3570</v>
      </c>
      <c r="J54" s="102">
        <f t="shared" si="5"/>
        <v>317.05150976909414</v>
      </c>
      <c r="K54" s="524">
        <v>42.6</v>
      </c>
      <c r="L54" s="102">
        <f t="shared" si="6"/>
        <v>591.22401847575065</v>
      </c>
      <c r="M54" s="510">
        <f t="shared" si="7"/>
        <v>1480.9251008944175</v>
      </c>
      <c r="N54" s="745">
        <v>12</v>
      </c>
      <c r="O54" s="874" t="s">
        <v>297</v>
      </c>
      <c r="P54" s="371"/>
      <c r="Q54" s="372"/>
      <c r="R54" s="366"/>
      <c r="S54" s="368"/>
      <c r="T54" s="368"/>
      <c r="U54" s="380"/>
      <c r="V54" s="380"/>
      <c r="W54" s="226"/>
      <c r="X54" s="380"/>
      <c r="Y54" s="226"/>
      <c r="Z54" s="381"/>
      <c r="AA54" s="171"/>
      <c r="AB54" s="370"/>
      <c r="AC54" s="367"/>
    </row>
    <row r="55" spans="1:29" s="129" customFormat="1" ht="16.5" customHeight="1" thickTop="1" x14ac:dyDescent="0.25">
      <c r="A55" s="519">
        <v>13</v>
      </c>
      <c r="B55" s="125" t="s">
        <v>257</v>
      </c>
      <c r="C55" s="172" t="s">
        <v>115</v>
      </c>
      <c r="D55" s="172" t="s">
        <v>7</v>
      </c>
      <c r="E55" s="172" t="s">
        <v>42</v>
      </c>
      <c r="F55" s="438" t="s">
        <v>100</v>
      </c>
      <c r="G55" s="511">
        <v>25.5</v>
      </c>
      <c r="H55" s="37">
        <f t="shared" si="4"/>
        <v>641.02564102564099</v>
      </c>
      <c r="I55" s="439">
        <v>3780</v>
      </c>
      <c r="J55" s="37">
        <f t="shared" si="5"/>
        <v>335.70159857904088</v>
      </c>
      <c r="K55" s="523">
        <v>37.9</v>
      </c>
      <c r="L55" s="37">
        <f t="shared" si="6"/>
        <v>482.67898383371829</v>
      </c>
      <c r="M55" s="511">
        <f t="shared" si="7"/>
        <v>1459.4062234384003</v>
      </c>
      <c r="O55" s="771" t="s">
        <v>406</v>
      </c>
      <c r="P55" s="222"/>
      <c r="Q55" s="223"/>
      <c r="R55" s="196"/>
      <c r="S55" s="224"/>
      <c r="T55" s="224"/>
      <c r="U55" s="225"/>
      <c r="V55" s="225"/>
      <c r="W55" s="226"/>
      <c r="X55" s="225"/>
      <c r="Y55" s="226"/>
      <c r="Z55" s="227"/>
      <c r="AA55" s="171"/>
      <c r="AB55" s="228"/>
      <c r="AC55" s="161"/>
    </row>
    <row r="56" spans="1:29" s="129" customFormat="1" ht="16.5" customHeight="1" x14ac:dyDescent="0.25">
      <c r="A56" s="518">
        <v>14</v>
      </c>
      <c r="B56" s="136" t="s">
        <v>16</v>
      </c>
      <c r="C56" s="180">
        <v>2010</v>
      </c>
      <c r="D56" s="180" t="s">
        <v>9</v>
      </c>
      <c r="E56" s="180" t="s">
        <v>41</v>
      </c>
      <c r="F56" s="435" t="s">
        <v>97</v>
      </c>
      <c r="G56" s="512">
        <v>26</v>
      </c>
      <c r="H56" s="182">
        <f t="shared" si="4"/>
        <v>649.57264957264954</v>
      </c>
      <c r="I56" s="436">
        <v>4130</v>
      </c>
      <c r="J56" s="182">
        <f t="shared" si="5"/>
        <v>366.78507992895203</v>
      </c>
      <c r="K56" s="521">
        <v>34.200000000000003</v>
      </c>
      <c r="L56" s="182">
        <f t="shared" si="6"/>
        <v>397.22863741339501</v>
      </c>
      <c r="M56" s="512">
        <f t="shared" si="7"/>
        <v>1413.5863669149967</v>
      </c>
      <c r="N56" s="437"/>
      <c r="O56" s="230" t="s">
        <v>486</v>
      </c>
      <c r="P56" s="222"/>
      <c r="Q56" s="223"/>
      <c r="R56" s="196"/>
      <c r="S56" s="224"/>
      <c r="T56" s="224"/>
      <c r="U56" s="225"/>
      <c r="V56" s="225"/>
      <c r="W56" s="226"/>
      <c r="X56" s="225"/>
      <c r="Y56" s="226"/>
      <c r="Z56" s="227"/>
      <c r="AA56" s="171"/>
      <c r="AB56" s="228"/>
      <c r="AC56" s="161"/>
    </row>
    <row r="57" spans="1:29" s="129" customFormat="1" ht="16.5" customHeight="1" x14ac:dyDescent="0.25">
      <c r="A57" s="434">
        <v>15</v>
      </c>
      <c r="B57" s="127" t="s">
        <v>258</v>
      </c>
      <c r="C57" s="192" t="s">
        <v>242</v>
      </c>
      <c r="D57" s="192" t="s">
        <v>7</v>
      </c>
      <c r="E57" s="192" t="s">
        <v>44</v>
      </c>
      <c r="F57" s="235" t="s">
        <v>259</v>
      </c>
      <c r="G57" s="389">
        <v>21.5</v>
      </c>
      <c r="H57" s="1">
        <f t="shared" si="4"/>
        <v>572.64957264957263</v>
      </c>
      <c r="I57" s="229">
        <v>3310</v>
      </c>
      <c r="J57" s="1">
        <f t="shared" si="5"/>
        <v>293.96092362344581</v>
      </c>
      <c r="K57" s="396">
        <v>40.6</v>
      </c>
      <c r="L57" s="1">
        <f t="shared" si="6"/>
        <v>545.03464203233261</v>
      </c>
      <c r="M57" s="389">
        <f t="shared" si="7"/>
        <v>1411.6451383053511</v>
      </c>
      <c r="N57" s="437"/>
      <c r="O57" s="798" t="s">
        <v>67</v>
      </c>
      <c r="P57" s="222"/>
      <c r="Q57" s="223"/>
      <c r="R57" s="196"/>
      <c r="S57" s="224"/>
      <c r="T57" s="224"/>
      <c r="U57" s="225"/>
      <c r="V57" s="225"/>
      <c r="W57" s="226"/>
      <c r="X57" s="225"/>
      <c r="Y57" s="226"/>
      <c r="Z57" s="227"/>
      <c r="AA57" s="171"/>
      <c r="AB57" s="228"/>
      <c r="AC57" s="161"/>
    </row>
    <row r="58" spans="1:29" s="129" customFormat="1" ht="16.5" customHeight="1" x14ac:dyDescent="0.25">
      <c r="A58" s="135">
        <v>16</v>
      </c>
      <c r="B58" s="136" t="s">
        <v>14</v>
      </c>
      <c r="C58" s="192">
        <v>2009</v>
      </c>
      <c r="D58" s="192" t="s">
        <v>9</v>
      </c>
      <c r="E58" s="136" t="s">
        <v>41</v>
      </c>
      <c r="F58" s="806" t="s">
        <v>349</v>
      </c>
      <c r="G58" s="389">
        <v>27</v>
      </c>
      <c r="H58" s="1">
        <f t="shared" si="4"/>
        <v>666.66666666666663</v>
      </c>
      <c r="I58" s="67">
        <v>4540</v>
      </c>
      <c r="J58" s="1">
        <f t="shared" si="5"/>
        <v>403.19715808170514</v>
      </c>
      <c r="K58" s="396">
        <v>30.3</v>
      </c>
      <c r="L58" s="1">
        <f t="shared" si="6"/>
        <v>307.15935334872984</v>
      </c>
      <c r="M58" s="389">
        <f t="shared" si="7"/>
        <v>1377.0231780971017</v>
      </c>
      <c r="N58" s="22"/>
      <c r="O58" s="230" t="s">
        <v>243</v>
      </c>
      <c r="P58" s="371"/>
      <c r="Q58" s="372"/>
      <c r="R58" s="366"/>
      <c r="S58" s="368"/>
      <c r="T58" s="368"/>
      <c r="U58" s="380"/>
      <c r="V58" s="380"/>
      <c r="W58" s="226"/>
      <c r="X58" s="380"/>
      <c r="Y58" s="226"/>
      <c r="Z58" s="381"/>
      <c r="AA58" s="171"/>
      <c r="AB58" s="370"/>
      <c r="AC58" s="367"/>
    </row>
    <row r="59" spans="1:29" s="129" customFormat="1" ht="16.5" customHeight="1" x14ac:dyDescent="0.25">
      <c r="A59" s="434">
        <v>17</v>
      </c>
      <c r="B59" s="235" t="s">
        <v>145</v>
      </c>
      <c r="C59" s="192">
        <v>2009</v>
      </c>
      <c r="D59" s="192" t="s">
        <v>9</v>
      </c>
      <c r="E59" s="192" t="s">
        <v>63</v>
      </c>
      <c r="F59" s="786" t="s">
        <v>147</v>
      </c>
      <c r="G59" s="389">
        <v>25</v>
      </c>
      <c r="H59" s="1">
        <f t="shared" si="4"/>
        <v>632.47863247863245</v>
      </c>
      <c r="I59" s="67">
        <v>2760</v>
      </c>
      <c r="J59" s="1">
        <f t="shared" si="5"/>
        <v>245.11545293072825</v>
      </c>
      <c r="K59" s="396">
        <v>37.6</v>
      </c>
      <c r="L59" s="1">
        <f t="shared" si="6"/>
        <v>475.75057736720555</v>
      </c>
      <c r="M59" s="389">
        <f t="shared" si="7"/>
        <v>1353.3446627765661</v>
      </c>
      <c r="N59" s="802"/>
      <c r="O59" s="520" t="s">
        <v>254</v>
      </c>
      <c r="P59" s="174"/>
      <c r="Q59" s="175"/>
      <c r="R59" s="159"/>
      <c r="S59" s="159"/>
      <c r="T59" s="159"/>
      <c r="U59" s="137"/>
      <c r="V59" s="153"/>
      <c r="W59" s="29"/>
      <c r="X59" s="105"/>
      <c r="Y59" s="29"/>
      <c r="Z59" s="201"/>
      <c r="AA59" s="178"/>
      <c r="AB59" s="191"/>
      <c r="AC59" s="161"/>
    </row>
    <row r="60" spans="1:29" s="129" customFormat="1" ht="16.5" customHeight="1" x14ac:dyDescent="0.25">
      <c r="A60" s="135">
        <v>18</v>
      </c>
      <c r="B60" s="136" t="s">
        <v>17</v>
      </c>
      <c r="C60" s="192">
        <v>2008</v>
      </c>
      <c r="D60" s="197" t="s">
        <v>7</v>
      </c>
      <c r="E60" s="136" t="s">
        <v>41</v>
      </c>
      <c r="F60" s="432" t="s">
        <v>152</v>
      </c>
      <c r="G60" s="389">
        <v>21</v>
      </c>
      <c r="H60" s="1">
        <f t="shared" si="4"/>
        <v>564.10256410256409</v>
      </c>
      <c r="I60" s="67">
        <v>3640</v>
      </c>
      <c r="J60" s="1">
        <f t="shared" si="5"/>
        <v>323.2682060390764</v>
      </c>
      <c r="K60" s="396">
        <v>31.4</v>
      </c>
      <c r="L60" s="1">
        <f t="shared" si="6"/>
        <v>332.56351039260966</v>
      </c>
      <c r="M60" s="389">
        <f t="shared" si="7"/>
        <v>1219.9342805342501</v>
      </c>
      <c r="N60" s="22"/>
      <c r="O60" s="230" t="s">
        <v>243</v>
      </c>
      <c r="P60" s="174"/>
      <c r="Q60" s="175"/>
      <c r="R60" s="159"/>
      <c r="S60" s="233"/>
      <c r="T60" s="233"/>
      <c r="U60" s="234"/>
      <c r="V60" s="153"/>
      <c r="W60" s="29"/>
      <c r="X60" s="105"/>
      <c r="Y60" s="29"/>
      <c r="Z60" s="201"/>
      <c r="AA60" s="178"/>
      <c r="AB60" s="191"/>
      <c r="AC60" s="161"/>
    </row>
    <row r="61" spans="1:29" s="129" customFormat="1" ht="16.5" customHeight="1" x14ac:dyDescent="0.25">
      <c r="A61" s="434">
        <v>19</v>
      </c>
      <c r="B61" s="136" t="s">
        <v>10</v>
      </c>
      <c r="C61" s="192">
        <v>2010</v>
      </c>
      <c r="D61" s="192" t="s">
        <v>9</v>
      </c>
      <c r="E61" s="136" t="s">
        <v>41</v>
      </c>
      <c r="F61" s="235" t="s">
        <v>245</v>
      </c>
      <c r="G61" s="389">
        <v>17.5</v>
      </c>
      <c r="H61" s="1">
        <f t="shared" si="4"/>
        <v>504.27350427350427</v>
      </c>
      <c r="I61" s="67">
        <v>4650</v>
      </c>
      <c r="J61" s="1">
        <f t="shared" si="5"/>
        <v>412.96625222024869</v>
      </c>
      <c r="K61" s="396">
        <v>29.8</v>
      </c>
      <c r="L61" s="1">
        <f t="shared" si="6"/>
        <v>295.61200923787533</v>
      </c>
      <c r="M61" s="389">
        <f t="shared" si="7"/>
        <v>1212.8517657316283</v>
      </c>
      <c r="N61" s="22"/>
      <c r="O61" s="230" t="s">
        <v>243</v>
      </c>
      <c r="P61" s="174"/>
      <c r="Q61" s="175"/>
      <c r="R61" s="159"/>
      <c r="S61" s="159"/>
      <c r="T61" s="159"/>
      <c r="U61" s="236"/>
      <c r="V61" s="153"/>
      <c r="W61" s="29"/>
      <c r="X61" s="105"/>
      <c r="Y61" s="29"/>
      <c r="Z61" s="201"/>
      <c r="AA61" s="178"/>
      <c r="AB61" s="191"/>
      <c r="AC61" s="161"/>
    </row>
    <row r="62" spans="1:29" s="129" customFormat="1" ht="16.5" customHeight="1" x14ac:dyDescent="0.25">
      <c r="A62" s="135">
        <v>20</v>
      </c>
      <c r="B62" s="136" t="s">
        <v>15</v>
      </c>
      <c r="C62" s="192">
        <v>2009</v>
      </c>
      <c r="D62" s="192" t="s">
        <v>9</v>
      </c>
      <c r="E62" s="136" t="s">
        <v>41</v>
      </c>
      <c r="F62" s="432" t="s">
        <v>159</v>
      </c>
      <c r="G62" s="389">
        <v>19</v>
      </c>
      <c r="H62" s="1">
        <f t="shared" si="4"/>
        <v>529.91452991452991</v>
      </c>
      <c r="I62" s="67">
        <v>4170</v>
      </c>
      <c r="J62" s="1">
        <f t="shared" si="5"/>
        <v>370.33747779751332</v>
      </c>
      <c r="K62" s="396">
        <v>28.2</v>
      </c>
      <c r="L62" s="1">
        <f t="shared" si="6"/>
        <v>258.66050808314088</v>
      </c>
      <c r="M62" s="389">
        <f t="shared" si="7"/>
        <v>1158.9125157951842</v>
      </c>
      <c r="N62" s="22"/>
      <c r="O62" s="230" t="s">
        <v>243</v>
      </c>
      <c r="P62" s="174"/>
      <c r="Q62" s="175"/>
      <c r="R62" s="159"/>
      <c r="S62" s="159"/>
      <c r="T62" s="159"/>
      <c r="U62" s="234"/>
      <c r="V62" s="153"/>
      <c r="W62" s="29"/>
      <c r="X62" s="105"/>
      <c r="Y62" s="29"/>
      <c r="Z62" s="201"/>
      <c r="AA62" s="178"/>
      <c r="AB62" s="191"/>
      <c r="AC62" s="161"/>
    </row>
    <row r="63" spans="1:29" s="129" customFormat="1" ht="16.5" customHeight="1" x14ac:dyDescent="0.25">
      <c r="A63" s="434">
        <v>21</v>
      </c>
      <c r="B63" s="136" t="s">
        <v>19</v>
      </c>
      <c r="C63" s="192">
        <v>2011</v>
      </c>
      <c r="D63" s="197" t="s">
        <v>9</v>
      </c>
      <c r="E63" s="136" t="s">
        <v>41</v>
      </c>
      <c r="F63" s="431" t="s">
        <v>161</v>
      </c>
      <c r="G63" s="389">
        <v>11</v>
      </c>
      <c r="H63" s="1">
        <f t="shared" si="4"/>
        <v>393.16239316239319</v>
      </c>
      <c r="I63" s="47">
        <v>2950</v>
      </c>
      <c r="J63" s="1">
        <f t="shared" si="5"/>
        <v>261.98934280639429</v>
      </c>
      <c r="K63" s="396">
        <v>33</v>
      </c>
      <c r="L63" s="1">
        <f t="shared" si="6"/>
        <v>369.51501154734416</v>
      </c>
      <c r="M63" s="389">
        <f t="shared" si="7"/>
        <v>1024.6667475161316</v>
      </c>
      <c r="N63" s="22"/>
      <c r="O63" s="230" t="s">
        <v>243</v>
      </c>
      <c r="P63" s="174"/>
      <c r="Q63" s="175"/>
      <c r="R63" s="159"/>
      <c r="S63" s="233"/>
      <c r="T63" s="233"/>
      <c r="U63" s="137"/>
      <c r="V63" s="153"/>
      <c r="W63" s="29"/>
      <c r="X63" s="153"/>
      <c r="Y63" s="29"/>
      <c r="Z63" s="201"/>
      <c r="AA63" s="178"/>
      <c r="AB63" s="191"/>
      <c r="AC63" s="161"/>
    </row>
    <row r="64" spans="1:29" s="129" customFormat="1" ht="16.5" customHeight="1" x14ac:dyDescent="0.25">
      <c r="A64" s="135">
        <v>22</v>
      </c>
      <c r="B64" s="136" t="s">
        <v>11</v>
      </c>
      <c r="C64" s="192">
        <v>2012</v>
      </c>
      <c r="D64" s="192" t="s">
        <v>12</v>
      </c>
      <c r="E64" s="136" t="s">
        <v>41</v>
      </c>
      <c r="F64" s="433" t="s">
        <v>260</v>
      </c>
      <c r="G64" s="389">
        <v>0</v>
      </c>
      <c r="H64" s="1">
        <v>0</v>
      </c>
      <c r="I64" s="68">
        <v>4600</v>
      </c>
      <c r="J64" s="237">
        <f t="shared" si="5"/>
        <v>408.52575488454704</v>
      </c>
      <c r="K64" s="396">
        <v>24.4</v>
      </c>
      <c r="L64" s="1">
        <f t="shared" si="6"/>
        <v>170.90069284064663</v>
      </c>
      <c r="M64" s="389">
        <f t="shared" si="7"/>
        <v>579.42644772519361</v>
      </c>
      <c r="N64" s="22"/>
      <c r="O64" s="230" t="s">
        <v>243</v>
      </c>
      <c r="P64" s="238"/>
      <c r="Q64" s="239"/>
      <c r="R64" s="159"/>
      <c r="S64" s="159"/>
      <c r="T64" s="159"/>
      <c r="U64" s="240"/>
      <c r="V64" s="153"/>
      <c r="W64" s="29"/>
      <c r="X64" s="241"/>
      <c r="Y64" s="242"/>
      <c r="Z64" s="177"/>
      <c r="AA64" s="243"/>
      <c r="AB64" s="191"/>
      <c r="AC64" s="161"/>
    </row>
    <row r="65" spans="1:29" s="140" customFormat="1" ht="15.75" customHeight="1" x14ac:dyDescent="0.25">
      <c r="A65" s="995" t="s">
        <v>247</v>
      </c>
      <c r="B65" s="995"/>
      <c r="C65" s="995"/>
      <c r="D65" s="995"/>
      <c r="E65" s="995"/>
      <c r="F65" s="995"/>
      <c r="G65" s="995"/>
      <c r="H65" s="995"/>
      <c r="I65" s="995"/>
      <c r="J65" s="995"/>
      <c r="K65" s="995"/>
      <c r="L65" s="995"/>
      <c r="M65" s="175"/>
      <c r="N65" s="30"/>
      <c r="O65" s="28"/>
      <c r="P65" s="174"/>
      <c r="Q65" s="175"/>
      <c r="R65" s="159"/>
      <c r="S65" s="28"/>
      <c r="T65" s="28"/>
      <c r="U65" s="176"/>
      <c r="V65" s="153"/>
      <c r="W65" s="189"/>
      <c r="X65" s="153"/>
      <c r="Y65" s="29"/>
      <c r="Z65" s="201"/>
      <c r="AA65" s="161"/>
      <c r="AB65" s="175"/>
      <c r="AC65" s="161"/>
    </row>
    <row r="66" spans="1:29" s="140" customFormat="1" ht="15.75" customHeight="1" x14ac:dyDescent="0.25">
      <c r="A66" s="991" t="s">
        <v>248</v>
      </c>
      <c r="B66" s="991"/>
      <c r="C66" s="991"/>
      <c r="D66" s="991"/>
      <c r="E66" s="991"/>
      <c r="F66" s="991"/>
      <c r="G66" s="991"/>
      <c r="H66" s="991"/>
      <c r="I66" s="991"/>
      <c r="J66" s="991"/>
      <c r="K66" s="991"/>
      <c r="L66" s="991"/>
      <c r="M66" s="991"/>
      <c r="N66" s="30"/>
      <c r="O66" s="93"/>
      <c r="P66" s="174"/>
      <c r="Q66" s="175"/>
      <c r="R66" s="159"/>
      <c r="S66" s="205"/>
      <c r="T66" s="205"/>
      <c r="U66" s="176"/>
      <c r="V66" s="153"/>
      <c r="W66" s="206"/>
      <c r="X66" s="207"/>
      <c r="Y66" s="208"/>
      <c r="Z66" s="209"/>
      <c r="AA66" s="161"/>
      <c r="AB66" s="175"/>
      <c r="AC66" s="161"/>
    </row>
    <row r="67" spans="1:29" s="140" customFormat="1" ht="15.75" customHeight="1" x14ac:dyDescent="0.25">
      <c r="B67" s="151" t="s">
        <v>249</v>
      </c>
      <c r="C67" s="151"/>
      <c r="D67" s="214"/>
      <c r="E67" s="214"/>
      <c r="F67" s="214"/>
      <c r="G67" s="215"/>
      <c r="H67" s="214"/>
      <c r="I67" s="216"/>
      <c r="K67" s="807"/>
      <c r="L67" s="267"/>
      <c r="M67" s="807"/>
      <c r="N67" s="807"/>
      <c r="P67" s="174"/>
      <c r="Q67" s="175"/>
      <c r="R67" s="159"/>
      <c r="S67" s="27"/>
      <c r="T67" s="27"/>
      <c r="U67" s="176"/>
      <c r="V67" s="153"/>
      <c r="W67" s="189"/>
      <c r="X67" s="105"/>
      <c r="Y67" s="29"/>
      <c r="Z67" s="201"/>
      <c r="AA67" s="161"/>
      <c r="AB67" s="175"/>
      <c r="AC67" s="161"/>
    </row>
    <row r="68" spans="1:29" s="140" customFormat="1" ht="15.75" customHeight="1" x14ac:dyDescent="0.25">
      <c r="A68" s="213"/>
      <c r="B68" s="244" t="s">
        <v>243</v>
      </c>
      <c r="C68" s="245" t="s">
        <v>270</v>
      </c>
      <c r="D68" s="246"/>
      <c r="E68" s="246"/>
      <c r="N68" s="213"/>
      <c r="O68" s="28"/>
      <c r="P68" s="174"/>
      <c r="Q68" s="175"/>
      <c r="R68" s="159"/>
      <c r="S68" s="28"/>
      <c r="T68" s="28"/>
      <c r="U68" s="176"/>
      <c r="V68" s="212"/>
      <c r="W68" s="189"/>
      <c r="X68" s="153"/>
      <c r="Y68" s="29"/>
      <c r="Z68" s="201"/>
      <c r="AA68" s="161"/>
      <c r="AB68" s="175"/>
      <c r="AC68" s="161"/>
    </row>
    <row r="69" spans="1:29" s="140" customFormat="1" ht="15.75" customHeight="1" x14ac:dyDescent="0.25">
      <c r="A69" s="130" t="s">
        <v>310</v>
      </c>
      <c r="B69" s="152" t="s">
        <v>313</v>
      </c>
      <c r="C69" s="152"/>
      <c r="D69" s="428"/>
      <c r="E69" s="428"/>
      <c r="F69" s="428"/>
      <c r="G69" s="429"/>
      <c r="H69" s="428"/>
      <c r="I69" s="430"/>
      <c r="J69" s="428"/>
      <c r="K69" s="428"/>
      <c r="L69" s="428"/>
      <c r="M69" s="428"/>
      <c r="N69" s="428"/>
      <c r="O69" s="4"/>
      <c r="P69" s="247"/>
      <c r="Q69" s="161"/>
      <c r="R69" s="248"/>
      <c r="S69" s="249"/>
      <c r="T69" s="249"/>
      <c r="U69" s="250"/>
      <c r="V69" s="212"/>
      <c r="W69" s="32"/>
      <c r="X69" s="137"/>
      <c r="Y69" s="32"/>
      <c r="Z69" s="32"/>
      <c r="AA69" s="251"/>
      <c r="AB69" s="153"/>
      <c r="AC69" s="161"/>
    </row>
    <row r="70" spans="1:29" s="140" customFormat="1" ht="15.75" customHeight="1" x14ac:dyDescent="0.25">
      <c r="A70" s="130"/>
      <c r="B70" s="152"/>
      <c r="C70" s="152"/>
      <c r="D70" s="428"/>
      <c r="E70" s="428"/>
      <c r="F70" s="428"/>
      <c r="G70" s="429"/>
      <c r="H70" s="428"/>
      <c r="I70" s="430"/>
      <c r="J70" s="428"/>
      <c r="K70" s="428"/>
      <c r="L70" s="428"/>
      <c r="M70" s="428"/>
      <c r="N70" s="428"/>
      <c r="O70" s="4"/>
      <c r="P70" s="373"/>
      <c r="Q70" s="367"/>
      <c r="R70" s="374"/>
      <c r="S70" s="375"/>
      <c r="T70" s="375"/>
      <c r="U70" s="376"/>
      <c r="V70" s="377"/>
      <c r="W70" s="378"/>
      <c r="X70" s="379"/>
      <c r="Y70" s="378"/>
      <c r="Z70" s="378"/>
      <c r="AA70" s="251"/>
      <c r="AB70" s="153"/>
      <c r="AC70" s="367"/>
    </row>
    <row r="71" spans="1:29" ht="15.75" customHeight="1" x14ac:dyDescent="0.25">
      <c r="A71" s="922" t="s">
        <v>50</v>
      </c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M71" s="922"/>
      <c r="N71" s="922"/>
      <c r="O71" s="922"/>
      <c r="P71" s="247"/>
      <c r="R71" s="248"/>
      <c r="S71" s="249"/>
      <c r="T71" s="249"/>
      <c r="X71" s="137"/>
      <c r="Y71" s="32"/>
      <c r="Z71" s="32"/>
      <c r="AA71" s="251"/>
      <c r="AB71" s="153"/>
    </row>
    <row r="72" spans="1:29" x14ac:dyDescent="0.25">
      <c r="A72" s="922" t="s">
        <v>392</v>
      </c>
      <c r="B72" s="922"/>
      <c r="C72" s="922"/>
      <c r="D72" s="922"/>
      <c r="E72" s="922"/>
      <c r="F72" s="922"/>
      <c r="G72" s="922"/>
      <c r="H72" s="922"/>
      <c r="I72" s="922"/>
      <c r="J72" s="922"/>
      <c r="K72" s="922"/>
      <c r="L72" s="922"/>
      <c r="M72" s="922"/>
      <c r="N72" s="922"/>
      <c r="O72" s="922"/>
      <c r="P72" s="247"/>
      <c r="R72" s="248"/>
      <c r="S72" s="249"/>
      <c r="T72" s="249"/>
      <c r="X72" s="137"/>
      <c r="Y72" s="32"/>
      <c r="Z72" s="32"/>
      <c r="AA72" s="251"/>
      <c r="AB72" s="153"/>
    </row>
    <row r="73" spans="1:29" x14ac:dyDescent="0.25">
      <c r="A73" s="922" t="s">
        <v>211</v>
      </c>
      <c r="B73" s="922"/>
      <c r="C73" s="922"/>
      <c r="D73" s="922"/>
      <c r="E73" s="922"/>
      <c r="F73" s="922"/>
      <c r="G73" s="922"/>
      <c r="H73" s="922"/>
      <c r="I73" s="922"/>
      <c r="J73" s="922"/>
      <c r="K73" s="922"/>
      <c r="L73" s="922"/>
      <c r="M73" s="922"/>
      <c r="N73" s="922"/>
      <c r="O73" s="922"/>
      <c r="P73" s="247"/>
      <c r="R73" s="248"/>
      <c r="S73" s="249"/>
      <c r="T73" s="249"/>
      <c r="X73" s="137"/>
      <c r="Y73" s="32"/>
      <c r="Z73" s="32"/>
      <c r="AA73" s="251"/>
      <c r="AB73" s="153"/>
    </row>
    <row r="74" spans="1:29" ht="15" customHeight="1" x14ac:dyDescent="0.25">
      <c r="A74" s="128"/>
      <c r="B74" s="252"/>
      <c r="C74" s="142"/>
      <c r="D74" s="143"/>
      <c r="E74" s="143"/>
      <c r="F74" s="122"/>
      <c r="G74" s="144"/>
      <c r="H74" s="142" t="s">
        <v>262</v>
      </c>
      <c r="I74" s="253"/>
      <c r="J74" s="142"/>
      <c r="K74" s="142"/>
      <c r="L74" s="142"/>
      <c r="M74" s="142"/>
      <c r="N74" s="145"/>
      <c r="O74" s="14"/>
      <c r="P74" s="247"/>
      <c r="R74" s="248"/>
      <c r="S74" s="249"/>
      <c r="T74" s="249"/>
      <c r="X74" s="137"/>
      <c r="Y74" s="32"/>
      <c r="Z74" s="32"/>
      <c r="AA74" s="251"/>
      <c r="AB74" s="153"/>
    </row>
    <row r="75" spans="1:29" ht="15" customHeight="1" x14ac:dyDescent="0.25">
      <c r="A75" s="1009" t="s">
        <v>262</v>
      </c>
      <c r="B75" s="1009"/>
      <c r="C75" s="1008" t="s">
        <v>214</v>
      </c>
      <c r="D75" s="1010" t="s">
        <v>215</v>
      </c>
      <c r="E75" s="1010" t="s">
        <v>49</v>
      </c>
      <c r="F75" s="1009" t="s">
        <v>216</v>
      </c>
      <c r="G75" s="1009"/>
      <c r="H75" s="1009"/>
      <c r="I75" s="1011" t="s">
        <v>217</v>
      </c>
      <c r="J75" s="1011"/>
      <c r="K75" s="1011" t="s">
        <v>218</v>
      </c>
      <c r="L75" s="1011"/>
      <c r="M75" s="1012" t="s">
        <v>219</v>
      </c>
      <c r="N75" s="1013" t="s">
        <v>220</v>
      </c>
      <c r="O75" s="1006" t="s">
        <v>221</v>
      </c>
      <c r="P75" s="247"/>
      <c r="R75" s="248"/>
      <c r="S75" s="249"/>
      <c r="T75" s="249"/>
      <c r="X75" s="137"/>
      <c r="Y75" s="32"/>
      <c r="Z75" s="32"/>
      <c r="AA75" s="251"/>
      <c r="AB75" s="153"/>
    </row>
    <row r="76" spans="1:29" ht="24" customHeight="1" x14ac:dyDescent="0.25">
      <c r="A76" s="1007" t="s">
        <v>54</v>
      </c>
      <c r="B76" s="1008" t="s">
        <v>55</v>
      </c>
      <c r="C76" s="1008"/>
      <c r="D76" s="1010"/>
      <c r="E76" s="1010"/>
      <c r="F76" s="1008" t="s">
        <v>222</v>
      </c>
      <c r="G76" s="1008" t="s">
        <v>223</v>
      </c>
      <c r="H76" s="133" t="s">
        <v>210</v>
      </c>
      <c r="I76" s="823" t="s">
        <v>279</v>
      </c>
      <c r="J76" s="133" t="s">
        <v>210</v>
      </c>
      <c r="K76" s="832" t="s">
        <v>277</v>
      </c>
      <c r="L76" s="133" t="s">
        <v>210</v>
      </c>
      <c r="M76" s="1012"/>
      <c r="N76" s="1013"/>
      <c r="O76" s="1006"/>
      <c r="P76" s="247"/>
      <c r="R76" s="248"/>
      <c r="S76" s="249"/>
      <c r="T76" s="249"/>
      <c r="X76" s="137"/>
      <c r="Y76" s="32"/>
      <c r="Z76" s="32"/>
      <c r="AA76" s="251"/>
      <c r="AB76" s="153"/>
    </row>
    <row r="77" spans="1:29" ht="21" customHeight="1" x14ac:dyDescent="0.25">
      <c r="A77" s="1007"/>
      <c r="B77" s="1008"/>
      <c r="C77" s="1008"/>
      <c r="D77" s="1010"/>
      <c r="E77" s="1010"/>
      <c r="F77" s="1008"/>
      <c r="G77" s="1008"/>
      <c r="H77" s="833" t="s">
        <v>280</v>
      </c>
      <c r="I77" s="834" t="s">
        <v>281</v>
      </c>
      <c r="J77" s="833" t="s">
        <v>280</v>
      </c>
      <c r="K77" s="835" t="s">
        <v>278</v>
      </c>
      <c r="L77" s="833" t="s">
        <v>280</v>
      </c>
      <c r="M77" s="1012"/>
      <c r="N77" s="1013"/>
      <c r="O77" s="1006"/>
      <c r="P77" s="247"/>
      <c r="R77" s="248"/>
      <c r="S77" s="249"/>
      <c r="T77" s="249"/>
      <c r="X77" s="137"/>
      <c r="Y77" s="32"/>
      <c r="Z77" s="32"/>
      <c r="AA77" s="251"/>
      <c r="AB77" s="153"/>
    </row>
    <row r="78" spans="1:29" ht="15" customHeight="1" x14ac:dyDescent="0.25">
      <c r="A78" s="820">
        <v>1</v>
      </c>
      <c r="B78" s="22" t="s">
        <v>111</v>
      </c>
      <c r="C78" s="824" t="s">
        <v>112</v>
      </c>
      <c r="D78" s="824" t="s">
        <v>9</v>
      </c>
      <c r="E78" s="824" t="s">
        <v>46</v>
      </c>
      <c r="F78" s="235" t="s">
        <v>110</v>
      </c>
      <c r="G78" s="442">
        <v>44</v>
      </c>
      <c r="H78" s="254">
        <f t="shared" ref="H78:H88" si="8">(G78)*1000/50</f>
        <v>880</v>
      </c>
      <c r="I78" s="67">
        <v>5410</v>
      </c>
      <c r="J78" s="254">
        <f t="shared" ref="J78:J88" si="9">I78*1000/10440</f>
        <v>518.19923371647508</v>
      </c>
      <c r="K78" s="490">
        <v>41</v>
      </c>
      <c r="L78" s="254">
        <f t="shared" ref="L78:L88" si="10">(K78-13)*1000/33</f>
        <v>848.4848484848485</v>
      </c>
      <c r="M78" s="764">
        <f t="shared" ref="M78:M87" si="11">SUM(H78,J78,L78)</f>
        <v>2246.6840822013237</v>
      </c>
      <c r="N78" s="17">
        <v>1</v>
      </c>
      <c r="O78" s="388" t="s">
        <v>297</v>
      </c>
      <c r="P78"/>
      <c r="Q78" s="255"/>
      <c r="R78" s="255"/>
      <c r="S78" s="255"/>
      <c r="T78" s="255"/>
      <c r="X78" s="137"/>
      <c r="Y78" s="32"/>
      <c r="Z78" s="32"/>
      <c r="AA78" s="251"/>
      <c r="AB78" s="153"/>
    </row>
    <row r="79" spans="1:29" ht="15" customHeight="1" x14ac:dyDescent="0.25">
      <c r="A79" s="836">
        <v>2</v>
      </c>
      <c r="B79" s="22" t="s">
        <v>33</v>
      </c>
      <c r="C79" s="824" t="s">
        <v>112</v>
      </c>
      <c r="D79" s="824" t="s">
        <v>9</v>
      </c>
      <c r="E79" s="824" t="s">
        <v>45</v>
      </c>
      <c r="F79" s="235" t="s">
        <v>130</v>
      </c>
      <c r="G79" s="443">
        <v>38</v>
      </c>
      <c r="H79" s="254">
        <f t="shared" si="8"/>
        <v>760</v>
      </c>
      <c r="I79" s="67">
        <v>6800</v>
      </c>
      <c r="J79" s="254">
        <f t="shared" si="9"/>
        <v>651.34099616858236</v>
      </c>
      <c r="K79" s="16">
        <v>39.700000000000003</v>
      </c>
      <c r="L79" s="254">
        <f t="shared" si="10"/>
        <v>809.09090909090924</v>
      </c>
      <c r="M79" s="195">
        <f t="shared" si="11"/>
        <v>2220.4319052594919</v>
      </c>
      <c r="N79" s="455">
        <v>2</v>
      </c>
      <c r="O79" s="388" t="s">
        <v>409</v>
      </c>
      <c r="P79"/>
      <c r="Q79" s="255"/>
      <c r="R79" s="255"/>
      <c r="S79" s="255"/>
      <c r="T79" s="255"/>
      <c r="X79" s="137"/>
      <c r="Y79" s="32"/>
      <c r="Z79" s="32"/>
      <c r="AA79" s="251"/>
      <c r="AB79" s="153"/>
    </row>
    <row r="80" spans="1:29" ht="17.25" customHeight="1" x14ac:dyDescent="0.25">
      <c r="A80" s="836">
        <v>3</v>
      </c>
      <c r="B80" s="136" t="s">
        <v>261</v>
      </c>
      <c r="C80" s="180" t="s">
        <v>112</v>
      </c>
      <c r="D80" s="180" t="s">
        <v>9</v>
      </c>
      <c r="E80" s="180" t="s">
        <v>41</v>
      </c>
      <c r="F80" s="256" t="s">
        <v>263</v>
      </c>
      <c r="G80" s="512">
        <v>37.5</v>
      </c>
      <c r="H80" s="257">
        <f t="shared" si="8"/>
        <v>750</v>
      </c>
      <c r="I80" s="183">
        <v>5330</v>
      </c>
      <c r="J80" s="257">
        <f t="shared" si="9"/>
        <v>510.53639846743295</v>
      </c>
      <c r="K80" s="501">
        <v>39.700000000000003</v>
      </c>
      <c r="L80" s="254">
        <f t="shared" si="10"/>
        <v>809.09090909090924</v>
      </c>
      <c r="M80" s="516">
        <f t="shared" si="11"/>
        <v>2069.6273075583422</v>
      </c>
      <c r="N80" s="799" t="s">
        <v>507</v>
      </c>
      <c r="O80" s="837" t="s">
        <v>243</v>
      </c>
      <c r="P80"/>
      <c r="Q80" s="255"/>
      <c r="R80" s="255"/>
      <c r="S80" s="255"/>
      <c r="T80" s="255"/>
      <c r="U80" s="376"/>
      <c r="V80" s="377"/>
      <c r="W80" s="378"/>
      <c r="X80" s="379"/>
      <c r="Y80" s="378"/>
      <c r="Z80" s="378"/>
      <c r="AA80" s="251"/>
      <c r="AB80" s="153"/>
      <c r="AC80" s="367"/>
    </row>
    <row r="81" spans="1:29" ht="17.25" customHeight="1" x14ac:dyDescent="0.25">
      <c r="A81" s="836">
        <v>4</v>
      </c>
      <c r="B81" s="22" t="s">
        <v>39</v>
      </c>
      <c r="C81" s="824" t="s">
        <v>128</v>
      </c>
      <c r="D81" s="50" t="s">
        <v>9</v>
      </c>
      <c r="E81" s="824" t="s">
        <v>47</v>
      </c>
      <c r="F81" s="235" t="s">
        <v>147</v>
      </c>
      <c r="G81" s="443">
        <v>37</v>
      </c>
      <c r="H81" s="254">
        <f t="shared" si="8"/>
        <v>740</v>
      </c>
      <c r="I81" s="67">
        <v>5730</v>
      </c>
      <c r="J81" s="254">
        <f t="shared" si="9"/>
        <v>548.85057471264372</v>
      </c>
      <c r="K81" s="490">
        <v>38.1</v>
      </c>
      <c r="L81" s="254">
        <f t="shared" si="10"/>
        <v>760.60606060606062</v>
      </c>
      <c r="M81" s="764">
        <f t="shared" si="11"/>
        <v>2049.4566353187042</v>
      </c>
      <c r="N81" s="822">
        <v>4</v>
      </c>
      <c r="O81" s="388" t="s">
        <v>302</v>
      </c>
      <c r="P81"/>
      <c r="Q81" s="255"/>
      <c r="R81" s="255"/>
      <c r="S81" s="255"/>
      <c r="T81" s="255"/>
      <c r="U81" s="376"/>
      <c r="V81" s="377"/>
      <c r="W81" s="378"/>
      <c r="X81" s="379"/>
      <c r="Y81" s="378"/>
      <c r="Z81" s="378"/>
      <c r="AA81" s="251"/>
      <c r="AB81" s="153"/>
      <c r="AC81" s="367"/>
    </row>
    <row r="82" spans="1:29" ht="17.25" customHeight="1" x14ac:dyDescent="0.25">
      <c r="A82" s="836">
        <v>5</v>
      </c>
      <c r="B82" s="22" t="s">
        <v>264</v>
      </c>
      <c r="C82" s="824" t="s">
        <v>128</v>
      </c>
      <c r="D82" s="50" t="s">
        <v>9</v>
      </c>
      <c r="E82" s="824" t="s">
        <v>63</v>
      </c>
      <c r="F82" s="235" t="s">
        <v>312</v>
      </c>
      <c r="G82" s="389">
        <v>33.5</v>
      </c>
      <c r="H82" s="254">
        <f t="shared" si="8"/>
        <v>670</v>
      </c>
      <c r="I82" s="229">
        <v>3570</v>
      </c>
      <c r="J82" s="254">
        <f t="shared" si="9"/>
        <v>341.95402298850576</v>
      </c>
      <c r="K82" s="490">
        <v>42.6</v>
      </c>
      <c r="L82" s="254">
        <f t="shared" si="10"/>
        <v>896.969696969697</v>
      </c>
      <c r="M82" s="764">
        <f t="shared" si="11"/>
        <v>1908.9237199582028</v>
      </c>
      <c r="N82" s="20">
        <v>5</v>
      </c>
      <c r="O82" s="388" t="s">
        <v>297</v>
      </c>
      <c r="P82"/>
      <c r="Q82" s="255"/>
      <c r="R82" s="255"/>
      <c r="S82" s="255"/>
      <c r="T82" s="255"/>
      <c r="U82" s="91"/>
      <c r="X82" s="137"/>
      <c r="Y82" s="32"/>
      <c r="Z82" s="32"/>
      <c r="AA82" s="251"/>
      <c r="AB82" s="153"/>
    </row>
    <row r="83" spans="1:29" ht="17.25" customHeight="1" x14ac:dyDescent="0.25">
      <c r="A83" s="836">
        <v>6</v>
      </c>
      <c r="B83" s="136" t="s">
        <v>16</v>
      </c>
      <c r="C83" s="180">
        <v>2010</v>
      </c>
      <c r="D83" s="180" t="s">
        <v>9</v>
      </c>
      <c r="E83" s="180" t="s">
        <v>41</v>
      </c>
      <c r="F83" s="256" t="s">
        <v>130</v>
      </c>
      <c r="G83" s="512">
        <v>38</v>
      </c>
      <c r="H83" s="257">
        <f t="shared" si="8"/>
        <v>760</v>
      </c>
      <c r="I83" s="183">
        <v>4130</v>
      </c>
      <c r="J83" s="257">
        <f t="shared" si="9"/>
        <v>395.59386973180079</v>
      </c>
      <c r="K83" s="521">
        <v>34.799999999999997</v>
      </c>
      <c r="L83" s="257">
        <f t="shared" si="10"/>
        <v>660.60606060606051</v>
      </c>
      <c r="M83" s="188">
        <f t="shared" si="11"/>
        <v>1816.1999303378614</v>
      </c>
      <c r="N83" s="778">
        <v>6</v>
      </c>
      <c r="O83" s="838" t="s">
        <v>243</v>
      </c>
      <c r="P83"/>
      <c r="Q83" s="255"/>
      <c r="R83" s="255"/>
      <c r="S83" s="255"/>
      <c r="T83" s="255"/>
      <c r="U83" s="91"/>
      <c r="X83" s="137"/>
      <c r="Y83" s="32"/>
      <c r="Z83" s="32"/>
      <c r="AA83" s="251"/>
      <c r="AB83" s="153"/>
    </row>
    <row r="84" spans="1:29" s="129" customFormat="1" ht="17.25" customHeight="1" x14ac:dyDescent="0.25">
      <c r="A84" s="836">
        <v>7</v>
      </c>
      <c r="B84" s="22" t="s">
        <v>145</v>
      </c>
      <c r="C84" s="824" t="s">
        <v>146</v>
      </c>
      <c r="D84" s="824" t="s">
        <v>9</v>
      </c>
      <c r="E84" s="824" t="s">
        <v>63</v>
      </c>
      <c r="F84" s="914" t="s">
        <v>147</v>
      </c>
      <c r="G84" s="774">
        <v>37</v>
      </c>
      <c r="H84" s="254">
        <f t="shared" si="8"/>
        <v>740</v>
      </c>
      <c r="I84" s="67">
        <v>2760</v>
      </c>
      <c r="J84" s="254">
        <f t="shared" si="9"/>
        <v>264.36781609195401</v>
      </c>
      <c r="K84" s="389">
        <v>37.9</v>
      </c>
      <c r="L84" s="254">
        <f t="shared" si="10"/>
        <v>754.5454545454545</v>
      </c>
      <c r="M84" s="764">
        <f t="shared" si="11"/>
        <v>1758.9132706374085</v>
      </c>
      <c r="N84" s="779">
        <v>7</v>
      </c>
      <c r="O84" s="839" t="s">
        <v>254</v>
      </c>
      <c r="P84"/>
      <c r="Q84" s="255"/>
      <c r="R84" s="255"/>
      <c r="S84" s="255"/>
      <c r="T84" s="255"/>
      <c r="U84" s="91"/>
      <c r="V84" s="212"/>
      <c r="W84" s="32"/>
      <c r="X84" s="137"/>
      <c r="Y84" s="32"/>
      <c r="Z84" s="32"/>
      <c r="AA84" s="251"/>
      <c r="AB84" s="153"/>
      <c r="AC84" s="161"/>
    </row>
    <row r="85" spans="1:29" s="129" customFormat="1" ht="17.25" customHeight="1" x14ac:dyDescent="0.25">
      <c r="A85" s="836">
        <v>8</v>
      </c>
      <c r="B85" s="136" t="s">
        <v>14</v>
      </c>
      <c r="C85" s="180">
        <v>2009</v>
      </c>
      <c r="D85" s="180" t="s">
        <v>9</v>
      </c>
      <c r="E85" s="180" t="s">
        <v>41</v>
      </c>
      <c r="F85" s="258" t="s">
        <v>349</v>
      </c>
      <c r="G85" s="775">
        <v>39</v>
      </c>
      <c r="H85" s="254">
        <f t="shared" si="8"/>
        <v>780</v>
      </c>
      <c r="I85" s="183">
        <v>4540</v>
      </c>
      <c r="J85" s="257">
        <f t="shared" si="9"/>
        <v>434.86590038314176</v>
      </c>
      <c r="K85" s="522">
        <v>30.3</v>
      </c>
      <c r="L85" s="257">
        <f t="shared" si="10"/>
        <v>524.24242424242425</v>
      </c>
      <c r="M85" s="188">
        <f t="shared" si="11"/>
        <v>1739.108324625566</v>
      </c>
      <c r="N85" s="778">
        <v>8</v>
      </c>
      <c r="O85" s="838" t="s">
        <v>243</v>
      </c>
      <c r="P85"/>
      <c r="Q85" s="255"/>
      <c r="R85" s="255"/>
      <c r="S85" s="255"/>
      <c r="T85" s="255"/>
      <c r="U85" s="91"/>
      <c r="V85" s="212"/>
      <c r="W85" s="32"/>
      <c r="X85" s="137"/>
      <c r="Y85" s="32"/>
      <c r="Z85" s="32"/>
      <c r="AA85" s="251"/>
      <c r="AB85" s="153"/>
      <c r="AC85" s="161"/>
    </row>
    <row r="86" spans="1:29" s="129" customFormat="1" ht="17.25" customHeight="1" x14ac:dyDescent="0.25">
      <c r="A86" s="836">
        <v>9</v>
      </c>
      <c r="B86" s="22" t="s">
        <v>265</v>
      </c>
      <c r="C86" s="824" t="s">
        <v>128</v>
      </c>
      <c r="D86" s="50" t="s">
        <v>9</v>
      </c>
      <c r="E86" s="824" t="s">
        <v>42</v>
      </c>
      <c r="F86" s="235" t="s">
        <v>317</v>
      </c>
      <c r="G86" s="516">
        <v>34.5</v>
      </c>
      <c r="H86" s="254">
        <f t="shared" si="8"/>
        <v>690</v>
      </c>
      <c r="I86" s="67">
        <v>3790</v>
      </c>
      <c r="J86" s="254">
        <f t="shared" si="9"/>
        <v>363.02681992337165</v>
      </c>
      <c r="K86" s="389">
        <v>35.6</v>
      </c>
      <c r="L86" s="254">
        <f t="shared" si="10"/>
        <v>684.84848484848487</v>
      </c>
      <c r="M86" s="389">
        <f t="shared" si="11"/>
        <v>1737.8753047718565</v>
      </c>
      <c r="N86" s="779">
        <v>9</v>
      </c>
      <c r="O86" s="388" t="s">
        <v>297</v>
      </c>
      <c r="P86"/>
      <c r="Q86" s="255"/>
      <c r="R86" s="255"/>
      <c r="S86" s="255"/>
      <c r="T86" s="255"/>
      <c r="U86" s="91"/>
      <c r="V86" s="212"/>
      <c r="W86" s="32"/>
      <c r="X86" s="137"/>
      <c r="Y86" s="32"/>
      <c r="Z86" s="32"/>
      <c r="AA86" s="251"/>
      <c r="AB86" s="153"/>
      <c r="AC86" s="161"/>
    </row>
    <row r="87" spans="1:29" s="129" customFormat="1" ht="17.25" customHeight="1" x14ac:dyDescent="0.25">
      <c r="A87" s="836">
        <v>10</v>
      </c>
      <c r="B87" s="22" t="s">
        <v>150</v>
      </c>
      <c r="C87" s="824" t="s">
        <v>112</v>
      </c>
      <c r="D87" s="824" t="s">
        <v>9</v>
      </c>
      <c r="E87" s="824" t="s">
        <v>44</v>
      </c>
      <c r="F87" s="231" t="s">
        <v>126</v>
      </c>
      <c r="G87" s="774">
        <v>39</v>
      </c>
      <c r="H87" s="254">
        <f t="shared" si="8"/>
        <v>780</v>
      </c>
      <c r="I87" s="67">
        <v>3100</v>
      </c>
      <c r="J87" s="254">
        <f t="shared" si="9"/>
        <v>296.93486590038316</v>
      </c>
      <c r="K87" s="389">
        <v>30.9</v>
      </c>
      <c r="L87" s="254">
        <f t="shared" si="10"/>
        <v>542.42424242424238</v>
      </c>
      <c r="M87" s="195">
        <f t="shared" si="11"/>
        <v>1619.3591083246256</v>
      </c>
      <c r="N87" s="778">
        <v>10</v>
      </c>
      <c r="O87" s="388" t="s">
        <v>383</v>
      </c>
      <c r="P87"/>
      <c r="Q87" s="255"/>
      <c r="R87" s="255"/>
      <c r="S87" s="255"/>
      <c r="T87" s="255"/>
      <c r="U87" s="91"/>
      <c r="V87" s="212"/>
      <c r="W87" s="32"/>
      <c r="X87" s="137"/>
      <c r="Y87" s="32"/>
      <c r="Z87" s="32"/>
      <c r="AA87" s="251"/>
      <c r="AB87" s="153"/>
      <c r="AC87" s="161"/>
    </row>
    <row r="88" spans="1:29" s="129" customFormat="1" ht="17.25" customHeight="1" x14ac:dyDescent="0.25">
      <c r="A88" s="836">
        <v>11</v>
      </c>
      <c r="B88" s="136" t="s">
        <v>10</v>
      </c>
      <c r="C88" s="180">
        <v>2010</v>
      </c>
      <c r="D88" s="180" t="s">
        <v>9</v>
      </c>
      <c r="E88" s="180" t="s">
        <v>41</v>
      </c>
      <c r="F88" s="259" t="s">
        <v>245</v>
      </c>
      <c r="G88" s="512">
        <v>29.5</v>
      </c>
      <c r="H88" s="257">
        <f t="shared" si="8"/>
        <v>590</v>
      </c>
      <c r="I88" s="183">
        <v>4710</v>
      </c>
      <c r="J88" s="257">
        <f t="shared" si="9"/>
        <v>451.14942528735634</v>
      </c>
      <c r="K88" s="521">
        <v>29.8</v>
      </c>
      <c r="L88" s="257">
        <f t="shared" si="10"/>
        <v>509.09090909090907</v>
      </c>
      <c r="M88" s="512">
        <f>H88+J88+L88</f>
        <v>1550.2403343782653</v>
      </c>
      <c r="N88" s="779">
        <v>11</v>
      </c>
      <c r="O88" s="838" t="s">
        <v>243</v>
      </c>
      <c r="P88"/>
      <c r="Q88" s="255"/>
      <c r="R88" s="255"/>
      <c r="S88" s="255"/>
      <c r="T88" s="255"/>
      <c r="U88" s="91"/>
      <c r="V88" s="110"/>
      <c r="W88" s="110"/>
      <c r="X88" s="110"/>
      <c r="Y88" s="110"/>
      <c r="Z88" s="110"/>
      <c r="AA88" s="110"/>
      <c r="AB88" s="110"/>
      <c r="AC88" s="161"/>
    </row>
    <row r="89" spans="1:29" s="129" customFormat="1" ht="17.25" customHeight="1" thickBot="1" x14ac:dyDescent="0.3">
      <c r="A89" s="902">
        <v>12</v>
      </c>
      <c r="B89" s="891" t="s">
        <v>19</v>
      </c>
      <c r="C89" s="903">
        <v>2011</v>
      </c>
      <c r="D89" s="904" t="s">
        <v>9</v>
      </c>
      <c r="E89" s="446" t="s">
        <v>41</v>
      </c>
      <c r="F89" s="905" t="s">
        <v>515</v>
      </c>
      <c r="G89" s="510">
        <v>27</v>
      </c>
      <c r="H89" s="260">
        <f t="shared" ref="H89:H99" si="12">(G89)*1000/50</f>
        <v>540</v>
      </c>
      <c r="I89" s="906">
        <v>3470</v>
      </c>
      <c r="J89" s="260">
        <f t="shared" ref="J89:J99" si="13">I89*1000/10440</f>
        <v>332.37547892720306</v>
      </c>
      <c r="K89" s="524">
        <v>33.299999999999997</v>
      </c>
      <c r="L89" s="260">
        <f t="shared" ref="L89:L99" si="14">(K89-13)*1000/33</f>
        <v>615.15151515151501</v>
      </c>
      <c r="M89" s="907">
        <f>H89+J89+L89</f>
        <v>1487.526994078718</v>
      </c>
      <c r="N89" s="908"/>
      <c r="O89" s="909" t="s">
        <v>243</v>
      </c>
      <c r="P89"/>
      <c r="Q89" s="255"/>
      <c r="R89" s="255"/>
      <c r="S89" s="255"/>
      <c r="T89" s="255"/>
      <c r="U89" s="91"/>
      <c r="V89" s="110"/>
      <c r="W89" s="110"/>
      <c r="X89" s="110"/>
      <c r="Y89" s="110"/>
      <c r="Z89" s="110"/>
      <c r="AA89" s="110"/>
      <c r="AB89" s="110"/>
      <c r="AC89" s="161"/>
    </row>
    <row r="90" spans="1:29" s="129" customFormat="1" ht="17.25" customHeight="1" thickTop="1" x14ac:dyDescent="0.25">
      <c r="A90" s="892">
        <v>13</v>
      </c>
      <c r="B90" s="893" t="s">
        <v>15</v>
      </c>
      <c r="C90" s="894">
        <v>2009</v>
      </c>
      <c r="D90" s="894" t="s">
        <v>9</v>
      </c>
      <c r="E90" s="894" t="s">
        <v>41</v>
      </c>
      <c r="F90" s="895" t="s">
        <v>159</v>
      </c>
      <c r="G90" s="896">
        <v>31</v>
      </c>
      <c r="H90" s="897">
        <f t="shared" si="12"/>
        <v>620</v>
      </c>
      <c r="I90" s="898">
        <v>4170</v>
      </c>
      <c r="J90" s="897">
        <f t="shared" si="13"/>
        <v>399.42528735632186</v>
      </c>
      <c r="K90" s="899">
        <v>28.2</v>
      </c>
      <c r="L90" s="897">
        <f t="shared" si="14"/>
        <v>460.60606060606062</v>
      </c>
      <c r="M90" s="896">
        <f>H90+J90+L90</f>
        <v>1480.0313479623824</v>
      </c>
      <c r="N90" s="900">
        <v>12</v>
      </c>
      <c r="O90" s="901" t="s">
        <v>243</v>
      </c>
      <c r="P90"/>
      <c r="Q90" s="255"/>
      <c r="R90" s="255"/>
      <c r="S90" s="255"/>
      <c r="T90" s="255"/>
      <c r="U90" s="91"/>
      <c r="V90" s="110"/>
      <c r="W90" s="110"/>
      <c r="X90" s="110"/>
      <c r="Y90" s="110"/>
      <c r="Z90" s="110"/>
      <c r="AA90" s="110"/>
      <c r="AB90" s="110"/>
      <c r="AC90" s="616"/>
    </row>
    <row r="91" spans="1:29" s="129" customFormat="1" ht="17.25" customHeight="1" x14ac:dyDescent="0.25">
      <c r="A91" s="836">
        <v>14</v>
      </c>
      <c r="B91" s="797" t="s">
        <v>168</v>
      </c>
      <c r="C91" s="180">
        <v>2013</v>
      </c>
      <c r="D91" s="180" t="s">
        <v>12</v>
      </c>
      <c r="E91" s="824" t="s">
        <v>44</v>
      </c>
      <c r="F91" s="235" t="s">
        <v>497</v>
      </c>
      <c r="G91" s="516">
        <v>34</v>
      </c>
      <c r="H91" s="254">
        <f t="shared" si="12"/>
        <v>680</v>
      </c>
      <c r="I91" s="67">
        <v>1920</v>
      </c>
      <c r="J91" s="254">
        <f t="shared" si="13"/>
        <v>183.90804597701148</v>
      </c>
      <c r="K91" s="389">
        <v>29</v>
      </c>
      <c r="L91" s="254">
        <f t="shared" si="14"/>
        <v>484.84848484848487</v>
      </c>
      <c r="M91" s="195">
        <f t="shared" ref="M91:M97" si="15">SUM(H91,J91,L91)</f>
        <v>1348.7565308254964</v>
      </c>
      <c r="N91" s="148"/>
      <c r="O91" s="788" t="s">
        <v>357</v>
      </c>
      <c r="P91"/>
      <c r="Q91" s="255"/>
      <c r="R91" s="255"/>
      <c r="S91" s="255"/>
      <c r="T91" s="255"/>
      <c r="U91" s="91"/>
      <c r="V91" s="110"/>
      <c r="W91" s="110"/>
      <c r="X91" s="110"/>
      <c r="Y91" s="110"/>
      <c r="Z91" s="110"/>
      <c r="AA91" s="110"/>
      <c r="AB91" s="110"/>
      <c r="AC91" s="616"/>
    </row>
    <row r="92" spans="1:29" ht="17.25" customHeight="1" x14ac:dyDescent="0.25">
      <c r="A92" s="836">
        <v>15</v>
      </c>
      <c r="B92" s="22" t="s">
        <v>458</v>
      </c>
      <c r="C92" s="180">
        <v>2011</v>
      </c>
      <c r="D92" s="186" t="s">
        <v>9</v>
      </c>
      <c r="E92" s="824" t="s">
        <v>46</v>
      </c>
      <c r="F92" s="256" t="s">
        <v>516</v>
      </c>
      <c r="G92" s="774">
        <v>26</v>
      </c>
      <c r="H92" s="254">
        <f t="shared" si="12"/>
        <v>520</v>
      </c>
      <c r="I92" s="67">
        <v>3530</v>
      </c>
      <c r="J92" s="254">
        <f t="shared" si="13"/>
        <v>338.12260536398469</v>
      </c>
      <c r="K92" s="389">
        <v>26.9</v>
      </c>
      <c r="L92" s="254">
        <f t="shared" si="14"/>
        <v>421.21212121212113</v>
      </c>
      <c r="M92" s="195">
        <f t="shared" si="15"/>
        <v>1279.3347265761058</v>
      </c>
      <c r="N92" s="148"/>
      <c r="O92" s="388" t="s">
        <v>368</v>
      </c>
      <c r="P92"/>
      <c r="Q92" s="150"/>
      <c r="R92" s="159"/>
      <c r="S92" s="159"/>
      <c r="T92" s="159"/>
      <c r="U92" s="236"/>
      <c r="V92" s="153"/>
      <c r="W92" s="189"/>
      <c r="X92" s="105"/>
      <c r="Y92" s="189"/>
      <c r="Z92" s="201"/>
      <c r="AA92" s="263"/>
      <c r="AB92" s="191"/>
    </row>
    <row r="93" spans="1:29" ht="17.25" customHeight="1" x14ac:dyDescent="0.25">
      <c r="A93" s="836">
        <v>16</v>
      </c>
      <c r="B93" s="22" t="s">
        <v>142</v>
      </c>
      <c r="C93" s="824" t="s">
        <v>112</v>
      </c>
      <c r="D93" s="824" t="s">
        <v>9</v>
      </c>
      <c r="E93" s="824" t="s">
        <v>143</v>
      </c>
      <c r="F93" s="232" t="s">
        <v>130</v>
      </c>
      <c r="G93" s="774">
        <v>38</v>
      </c>
      <c r="H93" s="254">
        <f t="shared" si="12"/>
        <v>760</v>
      </c>
      <c r="I93" s="67">
        <v>3410</v>
      </c>
      <c r="J93" s="254">
        <f t="shared" si="13"/>
        <v>326.62835249042143</v>
      </c>
      <c r="K93" s="389">
        <v>19.3</v>
      </c>
      <c r="L93" s="254">
        <f t="shared" si="14"/>
        <v>190.90909090909093</v>
      </c>
      <c r="M93" s="195">
        <f t="shared" si="15"/>
        <v>1277.5374433995125</v>
      </c>
      <c r="N93" s="148"/>
      <c r="O93" s="840" t="s">
        <v>144</v>
      </c>
      <c r="P93"/>
      <c r="R93" s="159"/>
      <c r="S93" s="159"/>
      <c r="T93" s="159"/>
      <c r="U93" s="236"/>
      <c r="V93" s="153"/>
      <c r="W93" s="189"/>
      <c r="X93" s="105"/>
      <c r="Y93" s="189"/>
      <c r="Z93" s="201"/>
      <c r="AA93" s="263"/>
      <c r="AB93" s="191"/>
    </row>
    <row r="94" spans="1:29" ht="17.25" customHeight="1" x14ac:dyDescent="0.25">
      <c r="A94" s="836">
        <v>17</v>
      </c>
      <c r="B94" s="22" t="s">
        <v>203</v>
      </c>
      <c r="C94" s="180">
        <v>2013</v>
      </c>
      <c r="D94" s="180" t="s">
        <v>12</v>
      </c>
      <c r="E94" s="824" t="s">
        <v>44</v>
      </c>
      <c r="F94" s="256" t="s">
        <v>517</v>
      </c>
      <c r="G94" s="774">
        <v>26.5</v>
      </c>
      <c r="H94" s="254">
        <f t="shared" si="12"/>
        <v>530</v>
      </c>
      <c r="I94" s="67">
        <v>3620</v>
      </c>
      <c r="J94" s="254">
        <f t="shared" si="13"/>
        <v>346.74329501915707</v>
      </c>
      <c r="K94" s="389">
        <v>25.7</v>
      </c>
      <c r="L94" s="254">
        <f t="shared" si="14"/>
        <v>384.84848484848487</v>
      </c>
      <c r="M94" s="195">
        <f t="shared" si="15"/>
        <v>1261.5917798676419</v>
      </c>
      <c r="N94" s="148"/>
      <c r="O94" s="388" t="s">
        <v>357</v>
      </c>
      <c r="P94"/>
      <c r="R94" s="613"/>
      <c r="S94" s="613"/>
      <c r="T94" s="613"/>
      <c r="U94" s="236"/>
      <c r="V94" s="153"/>
      <c r="W94" s="189"/>
      <c r="X94" s="105"/>
      <c r="Y94" s="189"/>
      <c r="Z94" s="201"/>
      <c r="AA94" s="263"/>
      <c r="AB94" s="191"/>
      <c r="AC94" s="616"/>
    </row>
    <row r="95" spans="1:29" ht="17.25" customHeight="1" x14ac:dyDescent="0.25">
      <c r="A95" s="836">
        <v>18</v>
      </c>
      <c r="B95" s="22" t="s">
        <v>326</v>
      </c>
      <c r="C95" s="180">
        <v>2012</v>
      </c>
      <c r="D95" s="180" t="s">
        <v>12</v>
      </c>
      <c r="E95" s="824" t="s">
        <v>125</v>
      </c>
      <c r="F95" s="256" t="s">
        <v>518</v>
      </c>
      <c r="G95" s="774">
        <v>25</v>
      </c>
      <c r="H95" s="254">
        <f t="shared" si="12"/>
        <v>500</v>
      </c>
      <c r="I95" s="67">
        <v>3350</v>
      </c>
      <c r="J95" s="254">
        <f t="shared" si="13"/>
        <v>320.88122605363986</v>
      </c>
      <c r="K95" s="389">
        <v>25.5</v>
      </c>
      <c r="L95" s="254">
        <f t="shared" si="14"/>
        <v>378.78787878787881</v>
      </c>
      <c r="M95" s="195">
        <f t="shared" si="15"/>
        <v>1199.6691048415187</v>
      </c>
      <c r="N95" s="148"/>
      <c r="O95" s="388" t="s">
        <v>454</v>
      </c>
      <c r="P95"/>
      <c r="R95" s="613"/>
      <c r="S95" s="613"/>
      <c r="T95" s="613"/>
      <c r="U95" s="236"/>
      <c r="V95" s="153"/>
      <c r="W95" s="189"/>
      <c r="X95" s="105"/>
      <c r="Y95" s="189"/>
      <c r="Z95" s="201"/>
      <c r="AA95" s="263"/>
      <c r="AB95" s="191"/>
      <c r="AC95" s="616"/>
    </row>
    <row r="96" spans="1:29" ht="17.25" customHeight="1" x14ac:dyDescent="0.25">
      <c r="A96" s="836">
        <v>19</v>
      </c>
      <c r="B96" s="22" t="s">
        <v>158</v>
      </c>
      <c r="C96" s="824" t="s">
        <v>112</v>
      </c>
      <c r="D96" s="824" t="s">
        <v>9</v>
      </c>
      <c r="E96" s="824" t="s">
        <v>125</v>
      </c>
      <c r="F96" s="235" t="s">
        <v>498</v>
      </c>
      <c r="G96" s="774">
        <v>32</v>
      </c>
      <c r="H96" s="254">
        <f t="shared" si="12"/>
        <v>640</v>
      </c>
      <c r="I96" s="67">
        <v>2920</v>
      </c>
      <c r="J96" s="254">
        <f t="shared" si="13"/>
        <v>279.69348659003833</v>
      </c>
      <c r="K96" s="389">
        <v>19.100000000000001</v>
      </c>
      <c r="L96" s="254">
        <f t="shared" si="14"/>
        <v>184.8484848484849</v>
      </c>
      <c r="M96" s="516">
        <f t="shared" si="15"/>
        <v>1104.5419714385232</v>
      </c>
      <c r="N96" s="148"/>
      <c r="O96" s="840" t="s">
        <v>127</v>
      </c>
      <c r="P96"/>
      <c r="R96" s="159"/>
      <c r="S96" s="159"/>
      <c r="T96" s="159"/>
      <c r="U96" s="234"/>
      <c r="V96" s="153"/>
      <c r="W96" s="189"/>
      <c r="X96" s="105"/>
      <c r="Y96" s="189"/>
      <c r="Z96" s="201"/>
      <c r="AA96" s="265"/>
      <c r="AB96" s="191"/>
    </row>
    <row r="97" spans="1:29" ht="17.25" customHeight="1" x14ac:dyDescent="0.25">
      <c r="A97" s="836">
        <v>20</v>
      </c>
      <c r="B97" s="136" t="s">
        <v>266</v>
      </c>
      <c r="C97" s="180" t="s">
        <v>172</v>
      </c>
      <c r="D97" s="180" t="s">
        <v>12</v>
      </c>
      <c r="E97" s="264" t="s">
        <v>41</v>
      </c>
      <c r="F97" s="266" t="s">
        <v>267</v>
      </c>
      <c r="G97" s="389">
        <v>12</v>
      </c>
      <c r="H97" s="254">
        <f t="shared" si="12"/>
        <v>240</v>
      </c>
      <c r="I97" s="67">
        <v>4600</v>
      </c>
      <c r="J97" s="254">
        <f t="shared" si="13"/>
        <v>440.61302681992339</v>
      </c>
      <c r="K97" s="389">
        <v>25.2</v>
      </c>
      <c r="L97" s="254">
        <f t="shared" si="14"/>
        <v>369.69696969696969</v>
      </c>
      <c r="M97" s="389">
        <f t="shared" si="15"/>
        <v>1050.3099965168931</v>
      </c>
      <c r="N97" s="148"/>
      <c r="O97" s="777" t="s">
        <v>148</v>
      </c>
      <c r="P97"/>
      <c r="R97" s="159"/>
      <c r="S97" s="159"/>
      <c r="T97" s="159"/>
      <c r="U97" s="137"/>
      <c r="V97" s="153"/>
      <c r="W97" s="189"/>
      <c r="X97" s="105"/>
      <c r="Y97" s="189"/>
      <c r="Z97" s="201"/>
      <c r="AA97" s="265"/>
      <c r="AB97" s="191"/>
    </row>
    <row r="98" spans="1:29" ht="17.25" customHeight="1" x14ac:dyDescent="0.25">
      <c r="A98" s="836">
        <v>21</v>
      </c>
      <c r="B98" s="136" t="s">
        <v>18</v>
      </c>
      <c r="C98" s="180">
        <v>2012</v>
      </c>
      <c r="D98" s="180" t="s">
        <v>12</v>
      </c>
      <c r="E98" s="264" t="s">
        <v>41</v>
      </c>
      <c r="F98" s="232" t="s">
        <v>161</v>
      </c>
      <c r="G98" s="389">
        <v>23</v>
      </c>
      <c r="H98" s="254">
        <f t="shared" si="12"/>
        <v>460</v>
      </c>
      <c r="I98" s="67">
        <v>2970</v>
      </c>
      <c r="J98" s="254">
        <f t="shared" si="13"/>
        <v>284.48275862068965</v>
      </c>
      <c r="K98" s="396">
        <v>22.3</v>
      </c>
      <c r="L98" s="254">
        <f t="shared" si="14"/>
        <v>281.81818181818181</v>
      </c>
      <c r="M98" s="389">
        <f>H98+J98+L98</f>
        <v>1026.3009404388715</v>
      </c>
      <c r="N98" s="148"/>
      <c r="O98" s="776" t="s">
        <v>243</v>
      </c>
      <c r="P98"/>
      <c r="R98" s="817"/>
      <c r="S98" s="817"/>
      <c r="T98" s="817"/>
      <c r="U98" s="379"/>
      <c r="V98" s="153"/>
      <c r="W98" s="189"/>
      <c r="X98" s="105"/>
      <c r="Y98" s="189"/>
      <c r="Z98" s="201"/>
      <c r="AA98" s="265"/>
      <c r="AB98" s="191"/>
      <c r="AC98" s="818"/>
    </row>
    <row r="99" spans="1:29" ht="17.25" customHeight="1" x14ac:dyDescent="0.25">
      <c r="A99" s="836">
        <v>22</v>
      </c>
      <c r="B99" s="136" t="s">
        <v>509</v>
      </c>
      <c r="C99" s="180"/>
      <c r="D99" s="180"/>
      <c r="E99" s="264"/>
      <c r="F99" s="266">
        <v>3.0489999999999999</v>
      </c>
      <c r="G99" s="389">
        <v>3</v>
      </c>
      <c r="H99" s="254">
        <f t="shared" si="12"/>
        <v>60</v>
      </c>
      <c r="I99" s="67">
        <v>3010</v>
      </c>
      <c r="J99" s="254">
        <f t="shared" si="13"/>
        <v>288.31417624521072</v>
      </c>
      <c r="K99" s="389">
        <v>24</v>
      </c>
      <c r="L99" s="254">
        <f t="shared" si="14"/>
        <v>333.33333333333331</v>
      </c>
      <c r="M99" s="389">
        <f>SUM(H99,J99,L99)</f>
        <v>681.64750957854403</v>
      </c>
      <c r="N99" s="148"/>
      <c r="O99" s="777" t="s">
        <v>510</v>
      </c>
      <c r="P99"/>
      <c r="R99" s="159"/>
      <c r="S99" s="159"/>
      <c r="T99" s="159"/>
      <c r="U99" s="176"/>
      <c r="V99" s="153"/>
      <c r="W99" s="189"/>
      <c r="X99" s="105"/>
      <c r="Y99" s="189"/>
      <c r="Z99" s="201"/>
      <c r="AA99" s="265"/>
      <c r="AB99" s="191"/>
    </row>
    <row r="100" spans="1:29" s="274" customFormat="1" ht="12.75" customHeight="1" x14ac:dyDescent="0.25">
      <c r="A100" s="961" t="s">
        <v>268</v>
      </c>
      <c r="B100" s="961"/>
      <c r="C100" s="961"/>
      <c r="D100" s="961"/>
      <c r="E100" s="961"/>
      <c r="F100" s="961"/>
      <c r="G100" s="961"/>
      <c r="H100" s="961"/>
      <c r="I100" s="961"/>
      <c r="J100" s="961"/>
      <c r="K100" s="961"/>
      <c r="L100" s="961"/>
      <c r="M100" s="961"/>
      <c r="N100" s="961"/>
      <c r="O100" s="961"/>
      <c r="P100"/>
      <c r="Q100" s="267"/>
      <c r="R100" s="268"/>
      <c r="S100" s="267"/>
      <c r="T100" s="267"/>
      <c r="U100" s="268"/>
      <c r="V100" s="269"/>
      <c r="W100" s="267"/>
      <c r="X100" s="270"/>
      <c r="Y100" s="267"/>
      <c r="Z100" s="267"/>
      <c r="AA100" s="271"/>
      <c r="AB100" s="272"/>
      <c r="AC100" s="273"/>
    </row>
    <row r="101" spans="1:29" s="274" customFormat="1" ht="12.75" customHeight="1" x14ac:dyDescent="0.25">
      <c r="A101" s="245"/>
      <c r="B101" s="246" t="s">
        <v>269</v>
      </c>
      <c r="C101" s="275"/>
      <c r="D101" s="275"/>
      <c r="E101" s="275"/>
      <c r="F101" s="275"/>
      <c r="G101" s="276"/>
      <c r="H101" s="275"/>
      <c r="N101" s="277"/>
      <c r="O101" s="278"/>
      <c r="P101"/>
      <c r="Q101" s="267"/>
      <c r="R101" s="268"/>
      <c r="S101" s="267"/>
      <c r="T101" s="267"/>
      <c r="U101" s="268"/>
      <c r="V101" s="269"/>
      <c r="W101" s="267"/>
      <c r="X101" s="270"/>
      <c r="Y101" s="267"/>
      <c r="Z101" s="267"/>
      <c r="AA101" s="271"/>
      <c r="AB101" s="272"/>
      <c r="AC101" s="273"/>
    </row>
    <row r="102" spans="1:29" s="274" customFormat="1" ht="12.75" customHeight="1" x14ac:dyDescent="0.25">
      <c r="A102" s="279"/>
      <c r="B102" s="279" t="s">
        <v>282</v>
      </c>
      <c r="C102" s="280"/>
      <c r="D102" s="246"/>
      <c r="E102" s="246"/>
      <c r="F102" s="280"/>
      <c r="G102" s="281"/>
      <c r="H102" s="246"/>
      <c r="I102" s="807"/>
      <c r="N102" s="283"/>
      <c r="O102" s="278"/>
      <c r="P102"/>
      <c r="Q102" s="267"/>
      <c r="R102" s="268"/>
      <c r="S102" s="267"/>
      <c r="T102" s="267"/>
      <c r="U102" s="268"/>
      <c r="V102" s="269"/>
      <c r="W102" s="267"/>
      <c r="X102" s="270"/>
      <c r="Y102" s="267"/>
      <c r="Z102" s="267"/>
      <c r="AA102" s="271"/>
      <c r="AB102" s="272"/>
      <c r="AC102" s="273"/>
    </row>
    <row r="103" spans="1:29" s="274" customFormat="1" ht="12.75" customHeight="1" x14ac:dyDescent="0.25">
      <c r="A103" s="122"/>
      <c r="B103" s="122" t="s">
        <v>355</v>
      </c>
      <c r="C103" s="284"/>
      <c r="D103" s="284"/>
      <c r="E103" s="284"/>
      <c r="F103" s="284"/>
      <c r="G103" s="284"/>
      <c r="H103" s="284"/>
      <c r="I103" s="285"/>
      <c r="J103" s="284"/>
      <c r="K103" s="284"/>
      <c r="L103" s="284"/>
      <c r="M103" s="284"/>
      <c r="N103" s="122"/>
      <c r="O103" s="122"/>
      <c r="P103"/>
      <c r="Q103" s="267"/>
      <c r="R103" s="268"/>
      <c r="S103" s="267"/>
      <c r="T103" s="267"/>
      <c r="U103" s="268"/>
      <c r="V103" s="269"/>
      <c r="W103" s="267"/>
      <c r="X103" s="270"/>
      <c r="Y103" s="267"/>
      <c r="Z103" s="267"/>
      <c r="AA103" s="271"/>
      <c r="AB103" s="272"/>
      <c r="AC103" s="273"/>
    </row>
    <row r="104" spans="1:29" ht="12" customHeight="1" x14ac:dyDescent="0.25">
      <c r="A104"/>
      <c r="B104" s="244" t="s">
        <v>511</v>
      </c>
      <c r="C104" s="245" t="s">
        <v>512</v>
      </c>
      <c r="D104" s="246"/>
      <c r="E104" s="246"/>
      <c r="F104" s="282"/>
      <c r="G104"/>
      <c r="H104"/>
      <c r="I104"/>
      <c r="J104"/>
      <c r="K104"/>
      <c r="L104"/>
      <c r="M104"/>
      <c r="N104"/>
      <c r="O104"/>
      <c r="P104"/>
      <c r="R104" s="286"/>
      <c r="U104" s="286"/>
      <c r="X104" s="287"/>
      <c r="Y104" s="32"/>
      <c r="Z104" s="32"/>
      <c r="AA104" s="288"/>
      <c r="AB104" s="153"/>
    </row>
    <row r="105" spans="1:29" s="296" customFormat="1" ht="12" customHeight="1" x14ac:dyDescent="0.25">
      <c r="A105"/>
      <c r="B105" s="244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89"/>
      <c r="R105" s="290"/>
      <c r="S105" s="289"/>
      <c r="T105" s="289"/>
      <c r="U105" s="290"/>
      <c r="V105" s="291"/>
      <c r="W105" s="289"/>
      <c r="X105" s="292"/>
      <c r="Y105" s="289"/>
      <c r="Z105" s="289"/>
      <c r="AA105" s="293"/>
      <c r="AB105" s="294"/>
      <c r="AC105" s="295"/>
    </row>
    <row r="106" spans="1:29" s="296" customFormat="1" ht="12" customHeight="1" x14ac:dyDescent="0.25">
      <c r="A106"/>
      <c r="B106"/>
      <c r="C106" s="246"/>
      <c r="D106" s="274"/>
      <c r="E106" s="274"/>
      <c r="F106"/>
      <c r="G106"/>
      <c r="H106"/>
      <c r="I106"/>
      <c r="J106"/>
      <c r="K106"/>
      <c r="L106"/>
      <c r="M106"/>
      <c r="N106"/>
      <c r="O106"/>
      <c r="P106"/>
      <c r="Q106" s="289"/>
      <c r="R106" s="290"/>
      <c r="S106" s="289"/>
      <c r="T106" s="289"/>
      <c r="U106" s="290"/>
      <c r="V106" s="291"/>
      <c r="W106" s="289"/>
      <c r="X106" s="292"/>
      <c r="Y106" s="289"/>
      <c r="Z106" s="289"/>
      <c r="AA106" s="293"/>
      <c r="AB106" s="294"/>
      <c r="AC106" s="295"/>
    </row>
    <row r="107" spans="1:29" s="296" customFormat="1" ht="12" customHeigh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89"/>
      <c r="R107" s="290"/>
      <c r="S107" s="289"/>
      <c r="T107" s="289"/>
      <c r="U107" s="290"/>
      <c r="V107" s="291"/>
      <c r="W107" s="289"/>
      <c r="X107" s="292"/>
      <c r="Y107" s="289"/>
      <c r="Z107" s="289"/>
      <c r="AA107" s="293"/>
      <c r="AB107" s="294"/>
      <c r="AC107" s="295"/>
    </row>
    <row r="108" spans="1:29" x14ac:dyDescent="0.25">
      <c r="A108" s="922" t="s">
        <v>50</v>
      </c>
      <c r="B108" s="922"/>
      <c r="C108" s="922"/>
      <c r="D108" s="922"/>
      <c r="E108" s="922"/>
      <c r="F108" s="922"/>
      <c r="G108" s="922"/>
      <c r="H108" s="922"/>
      <c r="I108" s="922"/>
      <c r="J108" s="922"/>
      <c r="K108" s="922"/>
      <c r="L108" s="922"/>
      <c r="M108" s="922"/>
      <c r="N108" s="922"/>
      <c r="O108" s="922"/>
      <c r="R108" s="286"/>
      <c r="U108" s="286"/>
      <c r="X108" s="287"/>
      <c r="Y108" s="32"/>
      <c r="Z108" s="32"/>
      <c r="AA108" s="288"/>
      <c r="AB108" s="153"/>
    </row>
    <row r="109" spans="1:29" x14ac:dyDescent="0.2">
      <c r="A109" s="947" t="s">
        <v>392</v>
      </c>
      <c r="B109" s="947"/>
      <c r="C109" s="947"/>
      <c r="D109" s="947"/>
      <c r="E109" s="947"/>
      <c r="F109" s="947"/>
      <c r="G109" s="947"/>
      <c r="H109" s="947"/>
      <c r="I109" s="947"/>
      <c r="J109" s="947"/>
      <c r="K109" s="947"/>
      <c r="L109" s="947"/>
      <c r="M109" s="947"/>
      <c r="N109" s="947"/>
      <c r="O109" s="947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</row>
    <row r="110" spans="1:29" x14ac:dyDescent="0.2">
      <c r="A110" s="922" t="s">
        <v>211</v>
      </c>
      <c r="B110" s="922"/>
      <c r="C110" s="922"/>
      <c r="D110" s="922"/>
      <c r="E110" s="922"/>
      <c r="F110" s="922"/>
      <c r="G110" s="922"/>
      <c r="H110" s="922"/>
      <c r="I110" s="922"/>
      <c r="J110" s="922"/>
      <c r="K110" s="922"/>
      <c r="L110" s="922"/>
      <c r="M110" s="922"/>
      <c r="N110" s="922"/>
      <c r="O110" s="922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</row>
    <row r="111" spans="1:29" x14ac:dyDescent="0.25">
      <c r="A111" s="141"/>
      <c r="B111" s="157"/>
      <c r="C111" s="123"/>
      <c r="D111" s="123"/>
      <c r="E111" s="123"/>
      <c r="F111" s="441"/>
      <c r="G111" s="123"/>
      <c r="H111" s="123" t="s">
        <v>271</v>
      </c>
      <c r="I111" s="253"/>
      <c r="J111" s="123"/>
      <c r="K111" s="123"/>
      <c r="L111" s="123"/>
      <c r="M111" s="123"/>
      <c r="N111" s="34"/>
      <c r="O111" s="14"/>
      <c r="P111" s="161"/>
      <c r="Q111" s="298"/>
      <c r="R111" s="298"/>
      <c r="S111" s="298"/>
      <c r="T111" s="298"/>
      <c r="U111" s="131"/>
      <c r="V111" s="298"/>
      <c r="W111" s="298"/>
      <c r="X111" s="298"/>
      <c r="Y111" s="298"/>
      <c r="Z111" s="298"/>
      <c r="AA111" s="298"/>
      <c r="AB111" s="298"/>
    </row>
    <row r="112" spans="1:29" ht="25.5" customHeight="1" x14ac:dyDescent="0.25">
      <c r="A112" s="1007" t="s">
        <v>54</v>
      </c>
      <c r="B112" s="1008" t="s">
        <v>55</v>
      </c>
      <c r="C112" s="1008" t="s">
        <v>214</v>
      </c>
      <c r="D112" s="1010" t="s">
        <v>215</v>
      </c>
      <c r="E112" s="1010" t="s">
        <v>49</v>
      </c>
      <c r="F112" s="1009" t="s">
        <v>216</v>
      </c>
      <c r="G112" s="1009"/>
      <c r="H112" s="1009"/>
      <c r="I112" s="1011" t="s">
        <v>217</v>
      </c>
      <c r="J112" s="1011"/>
      <c r="K112" s="1011" t="s">
        <v>218</v>
      </c>
      <c r="L112" s="1011"/>
      <c r="M112" s="1012" t="s">
        <v>219</v>
      </c>
      <c r="N112" s="1013" t="s">
        <v>220</v>
      </c>
      <c r="O112" s="1006" t="s">
        <v>221</v>
      </c>
      <c r="P112" s="990"/>
      <c r="Q112" s="978"/>
      <c r="R112" s="979"/>
      <c r="S112" s="981"/>
      <c r="T112" s="981"/>
      <c r="U112" s="982"/>
      <c r="V112" s="982"/>
      <c r="W112" s="982"/>
      <c r="X112" s="983"/>
      <c r="Y112" s="983"/>
      <c r="Z112" s="983"/>
      <c r="AA112" s="983"/>
      <c r="AB112" s="962"/>
    </row>
    <row r="113" spans="1:29" ht="45.75" customHeight="1" x14ac:dyDescent="0.2">
      <c r="A113" s="1007"/>
      <c r="B113" s="1008"/>
      <c r="C113" s="1008"/>
      <c r="D113" s="1010"/>
      <c r="E113" s="1010"/>
      <c r="F113" s="193" t="s">
        <v>222</v>
      </c>
      <c r="G113" s="193" t="s">
        <v>223</v>
      </c>
      <c r="H113" s="299" t="s">
        <v>226</v>
      </c>
      <c r="I113" s="409" t="s">
        <v>224</v>
      </c>
      <c r="J113" s="299" t="s">
        <v>227</v>
      </c>
      <c r="K113" s="300" t="s">
        <v>225</v>
      </c>
      <c r="L113" s="299" t="s">
        <v>227</v>
      </c>
      <c r="M113" s="1012"/>
      <c r="N113" s="1013"/>
      <c r="O113" s="1006"/>
      <c r="P113" s="990"/>
      <c r="Q113" s="978"/>
      <c r="R113" s="979"/>
      <c r="S113" s="981"/>
      <c r="T113" s="981"/>
      <c r="U113" s="225"/>
      <c r="V113" s="225"/>
      <c r="W113" s="226"/>
      <c r="X113" s="225"/>
      <c r="Y113" s="226"/>
      <c r="Z113" s="227"/>
      <c r="AA113" s="171"/>
      <c r="AB113" s="962"/>
    </row>
    <row r="114" spans="1:29" ht="16.5" customHeight="1" x14ac:dyDescent="0.25">
      <c r="A114" s="910">
        <v>1</v>
      </c>
      <c r="B114" s="136" t="s">
        <v>11</v>
      </c>
      <c r="C114" s="180">
        <v>2012</v>
      </c>
      <c r="D114" s="180" t="s">
        <v>12</v>
      </c>
      <c r="E114" s="180" t="s">
        <v>41</v>
      </c>
      <c r="F114" s="180" t="s">
        <v>164</v>
      </c>
      <c r="G114" s="512">
        <v>50</v>
      </c>
      <c r="H114" s="257">
        <f t="shared" ref="H114:H133" si="16">(G114)*1000/56</f>
        <v>892.85714285714289</v>
      </c>
      <c r="I114" s="183">
        <v>4600</v>
      </c>
      <c r="J114" s="301">
        <f t="shared" ref="J114:J133" si="17">I114*1000/5300</f>
        <v>867.92452830188677</v>
      </c>
      <c r="K114" s="521">
        <v>25.2</v>
      </c>
      <c r="L114" s="257">
        <f t="shared" ref="L114:L133" si="18">(K114-7)*1000/20</f>
        <v>910</v>
      </c>
      <c r="M114" s="188">
        <f t="shared" ref="M114:M133" si="19">H114+J114+L114</f>
        <v>2670.7816711590294</v>
      </c>
      <c r="N114" s="17">
        <v>1</v>
      </c>
      <c r="O114" s="302" t="s">
        <v>148</v>
      </c>
      <c r="P114" s="222"/>
      <c r="Q114" s="223"/>
      <c r="R114" s="196"/>
      <c r="S114" s="224"/>
      <c r="T114" s="224"/>
      <c r="U114" s="225"/>
      <c r="V114" s="225"/>
      <c r="W114" s="226"/>
      <c r="X114" s="225"/>
      <c r="Y114" s="226"/>
      <c r="Z114" s="227"/>
      <c r="AA114" s="171"/>
      <c r="AB114" s="228"/>
    </row>
    <row r="115" spans="1:29" ht="16.5" customHeight="1" x14ac:dyDescent="0.25">
      <c r="A115" s="911">
        <v>2</v>
      </c>
      <c r="B115" s="127" t="s">
        <v>203</v>
      </c>
      <c r="C115" s="127" t="s">
        <v>169</v>
      </c>
      <c r="D115" s="197" t="s">
        <v>12</v>
      </c>
      <c r="E115" s="127" t="s">
        <v>44</v>
      </c>
      <c r="F115" s="180" t="s">
        <v>481</v>
      </c>
      <c r="G115" s="769">
        <v>42.5</v>
      </c>
      <c r="H115" s="254">
        <f t="shared" si="16"/>
        <v>758.92857142857144</v>
      </c>
      <c r="I115" s="67">
        <v>3390</v>
      </c>
      <c r="J115" s="237">
        <f t="shared" si="17"/>
        <v>639.62264150943395</v>
      </c>
      <c r="K115" s="396">
        <v>29</v>
      </c>
      <c r="L115" s="254">
        <f t="shared" si="18"/>
        <v>1100</v>
      </c>
      <c r="M115" s="195">
        <f t="shared" si="19"/>
        <v>2498.5512129380054</v>
      </c>
      <c r="N115" s="455">
        <v>2</v>
      </c>
      <c r="O115" s="154" t="s">
        <v>370</v>
      </c>
      <c r="P115" s="614"/>
      <c r="Q115" s="615"/>
      <c r="R115" s="611"/>
      <c r="S115" s="612"/>
      <c r="T115" s="612"/>
      <c r="U115" s="617"/>
      <c r="V115" s="617"/>
      <c r="W115" s="226"/>
      <c r="X115" s="617"/>
      <c r="Y115" s="226"/>
      <c r="Z115" s="618"/>
      <c r="AA115" s="171"/>
      <c r="AB115" s="610"/>
      <c r="AC115" s="616"/>
    </row>
    <row r="116" spans="1:29" s="129" customFormat="1" ht="16.5" customHeight="1" x14ac:dyDescent="0.25">
      <c r="A116" s="911">
        <v>3</v>
      </c>
      <c r="B116" s="22" t="s">
        <v>207</v>
      </c>
      <c r="C116" s="22" t="s">
        <v>172</v>
      </c>
      <c r="D116" s="873" t="s">
        <v>12</v>
      </c>
      <c r="E116" s="22" t="s">
        <v>125</v>
      </c>
      <c r="F116" s="232" t="s">
        <v>482</v>
      </c>
      <c r="G116" s="769">
        <v>32.5</v>
      </c>
      <c r="H116" s="254">
        <f t="shared" si="16"/>
        <v>580.35714285714289</v>
      </c>
      <c r="I116" s="67">
        <v>3890</v>
      </c>
      <c r="J116" s="237">
        <f t="shared" si="17"/>
        <v>733.96226415094338</v>
      </c>
      <c r="K116" s="396">
        <v>26.6</v>
      </c>
      <c r="L116" s="254">
        <f t="shared" si="18"/>
        <v>980</v>
      </c>
      <c r="M116" s="195">
        <f t="shared" si="19"/>
        <v>2294.3194070080863</v>
      </c>
      <c r="N116" s="456">
        <v>3</v>
      </c>
      <c r="O116" s="520" t="s">
        <v>454</v>
      </c>
      <c r="P116" s="150"/>
      <c r="Q116" s="31"/>
      <c r="R116" s="303"/>
      <c r="S116" s="303"/>
      <c r="T116" s="303"/>
      <c r="U116" s="31"/>
      <c r="V116" s="616"/>
      <c r="W116" s="616"/>
      <c r="X116" s="616"/>
      <c r="Y116" s="304"/>
      <c r="Z116" s="31"/>
      <c r="AA116" s="171"/>
      <c r="AB116" s="610"/>
      <c r="AC116" s="616"/>
    </row>
    <row r="117" spans="1:29" ht="16.5" customHeight="1" x14ac:dyDescent="0.25">
      <c r="A117" s="911">
        <v>4</v>
      </c>
      <c r="B117" s="127" t="s">
        <v>168</v>
      </c>
      <c r="C117" s="127" t="s">
        <v>169</v>
      </c>
      <c r="D117" s="197" t="s">
        <v>12</v>
      </c>
      <c r="E117" s="127" t="s">
        <v>44</v>
      </c>
      <c r="F117" s="163" t="s">
        <v>483</v>
      </c>
      <c r="G117" s="769">
        <v>46</v>
      </c>
      <c r="H117" s="254">
        <f t="shared" si="16"/>
        <v>821.42857142857144</v>
      </c>
      <c r="I117" s="67">
        <v>1920</v>
      </c>
      <c r="J117" s="237">
        <f t="shared" si="17"/>
        <v>362.2641509433962</v>
      </c>
      <c r="K117" s="396">
        <v>29</v>
      </c>
      <c r="L117" s="254">
        <f t="shared" si="18"/>
        <v>1100</v>
      </c>
      <c r="M117" s="195">
        <f t="shared" si="19"/>
        <v>2283.6927223719676</v>
      </c>
      <c r="N117" s="871">
        <v>4</v>
      </c>
      <c r="O117" s="388" t="s">
        <v>357</v>
      </c>
      <c r="Q117" s="31"/>
      <c r="R117" s="303"/>
      <c r="S117" s="303"/>
      <c r="T117" s="303"/>
      <c r="U117" s="305"/>
      <c r="V117" s="161"/>
      <c r="W117" s="161"/>
      <c r="X117" s="161"/>
      <c r="Y117" s="304"/>
      <c r="Z117" s="31"/>
      <c r="AA117" s="171"/>
      <c r="AB117" s="228"/>
    </row>
    <row r="118" spans="1:29" ht="16.5" customHeight="1" x14ac:dyDescent="0.25">
      <c r="A118" s="911">
        <v>5</v>
      </c>
      <c r="B118" s="890" t="s">
        <v>18</v>
      </c>
      <c r="C118" s="180">
        <v>2012</v>
      </c>
      <c r="D118" s="180" t="s">
        <v>12</v>
      </c>
      <c r="E118" s="180" t="s">
        <v>41</v>
      </c>
      <c r="F118" s="767" t="s">
        <v>174</v>
      </c>
      <c r="G118" s="512">
        <v>43</v>
      </c>
      <c r="H118" s="808">
        <f t="shared" si="16"/>
        <v>767.85714285714289</v>
      </c>
      <c r="I118" s="183">
        <v>2970</v>
      </c>
      <c r="J118" s="301">
        <f t="shared" si="17"/>
        <v>560.37735849056605</v>
      </c>
      <c r="K118" s="521">
        <v>22.3</v>
      </c>
      <c r="L118" s="257">
        <f t="shared" si="18"/>
        <v>765</v>
      </c>
      <c r="M118" s="512">
        <f t="shared" si="19"/>
        <v>2093.2345013477088</v>
      </c>
      <c r="N118" s="757">
        <v>5</v>
      </c>
      <c r="O118" s="444" t="s">
        <v>243</v>
      </c>
      <c r="Q118" s="31"/>
      <c r="R118" s="303"/>
      <c r="S118" s="303"/>
      <c r="T118" s="303"/>
      <c r="U118" s="305"/>
      <c r="V118" s="161"/>
      <c r="W118" s="161"/>
      <c r="X118" s="161"/>
      <c r="Y118" s="304"/>
      <c r="Z118" s="31"/>
      <c r="AA118" s="171"/>
      <c r="AB118" s="228"/>
    </row>
    <row r="119" spans="1:29" ht="16.5" customHeight="1" x14ac:dyDescent="0.25">
      <c r="A119" s="911">
        <v>6</v>
      </c>
      <c r="B119" s="127" t="s">
        <v>272</v>
      </c>
      <c r="C119" s="127" t="s">
        <v>172</v>
      </c>
      <c r="D119" s="192" t="s">
        <v>12</v>
      </c>
      <c r="E119" s="127" t="s">
        <v>42</v>
      </c>
      <c r="F119" s="163" t="s">
        <v>174</v>
      </c>
      <c r="G119" s="512">
        <v>43</v>
      </c>
      <c r="H119" s="765">
        <f t="shared" si="16"/>
        <v>767.85714285714289</v>
      </c>
      <c r="I119" s="67">
        <v>2240</v>
      </c>
      <c r="J119" s="766">
        <f t="shared" si="17"/>
        <v>422.64150943396226</v>
      </c>
      <c r="K119" s="396">
        <v>24.7</v>
      </c>
      <c r="L119" s="765">
        <f t="shared" si="18"/>
        <v>885</v>
      </c>
      <c r="M119" s="516">
        <f t="shared" si="19"/>
        <v>2075.4986522911049</v>
      </c>
      <c r="N119" s="474">
        <v>6</v>
      </c>
      <c r="O119" s="155" t="s">
        <v>376</v>
      </c>
      <c r="Q119" s="31"/>
      <c r="R119" s="303"/>
      <c r="S119" s="303"/>
      <c r="T119" s="303"/>
      <c r="U119" s="305"/>
      <c r="V119" s="161"/>
      <c r="W119" s="161"/>
      <c r="X119" s="161"/>
      <c r="Y119" s="304"/>
      <c r="Z119" s="31"/>
      <c r="AA119" s="171"/>
      <c r="AB119" s="228"/>
    </row>
    <row r="120" spans="1:29" ht="16.5" customHeight="1" x14ac:dyDescent="0.25">
      <c r="A120" s="911">
        <v>7</v>
      </c>
      <c r="B120" s="127" t="s">
        <v>166</v>
      </c>
      <c r="C120" s="127" t="s">
        <v>167</v>
      </c>
      <c r="D120" s="192" t="s">
        <v>21</v>
      </c>
      <c r="E120" s="127" t="s">
        <v>47</v>
      </c>
      <c r="F120" s="163" t="s">
        <v>484</v>
      </c>
      <c r="G120" s="769">
        <v>47</v>
      </c>
      <c r="H120" s="254">
        <f t="shared" si="16"/>
        <v>839.28571428571433</v>
      </c>
      <c r="I120" s="67">
        <v>2420</v>
      </c>
      <c r="J120" s="237">
        <f t="shared" si="17"/>
        <v>456.60377358490564</v>
      </c>
      <c r="K120" s="396">
        <v>17.7</v>
      </c>
      <c r="L120" s="254">
        <f t="shared" si="18"/>
        <v>535</v>
      </c>
      <c r="M120" s="195">
        <f t="shared" si="19"/>
        <v>1830.8894878706201</v>
      </c>
      <c r="N120" s="679">
        <v>7</v>
      </c>
      <c r="O120" s="155" t="s">
        <v>356</v>
      </c>
      <c r="P120"/>
      <c r="Q120" s="31"/>
      <c r="R120" s="303"/>
      <c r="S120" s="303"/>
      <c r="T120" s="303"/>
      <c r="U120" s="305"/>
      <c r="V120" s="161"/>
      <c r="W120" s="161"/>
      <c r="X120" s="161"/>
      <c r="Y120" s="304"/>
      <c r="Z120" s="31"/>
      <c r="AA120" s="171"/>
      <c r="AB120" s="228"/>
    </row>
    <row r="121" spans="1:29" ht="16.5" customHeight="1" x14ac:dyDescent="0.25">
      <c r="A121" s="911">
        <v>8</v>
      </c>
      <c r="B121" s="127" t="s">
        <v>171</v>
      </c>
      <c r="C121" s="127" t="s">
        <v>172</v>
      </c>
      <c r="D121" s="192" t="s">
        <v>12</v>
      </c>
      <c r="E121" s="127" t="s">
        <v>44</v>
      </c>
      <c r="F121" s="163" t="s">
        <v>173</v>
      </c>
      <c r="G121" s="769">
        <v>43</v>
      </c>
      <c r="H121" s="254">
        <f t="shared" si="16"/>
        <v>767.85714285714289</v>
      </c>
      <c r="I121" s="67">
        <v>1960</v>
      </c>
      <c r="J121" s="237">
        <f t="shared" si="17"/>
        <v>369.81132075471697</v>
      </c>
      <c r="K121" s="396">
        <v>20.5</v>
      </c>
      <c r="L121" s="254">
        <f t="shared" si="18"/>
        <v>675</v>
      </c>
      <c r="M121" s="389">
        <f t="shared" si="19"/>
        <v>1812.6684636118598</v>
      </c>
      <c r="N121" s="872">
        <v>8</v>
      </c>
      <c r="O121" s="154" t="s">
        <v>127</v>
      </c>
      <c r="Q121" s="31"/>
      <c r="R121" s="303"/>
      <c r="S121" s="303"/>
      <c r="T121" s="303"/>
      <c r="U121" s="31"/>
      <c r="V121" s="161"/>
      <c r="W121" s="161"/>
      <c r="X121" s="161"/>
      <c r="Y121" s="304"/>
      <c r="Z121" s="31"/>
      <c r="AA121" s="171"/>
      <c r="AB121" s="228"/>
    </row>
    <row r="122" spans="1:29" ht="16.5" customHeight="1" x14ac:dyDescent="0.25">
      <c r="A122" s="911">
        <v>9</v>
      </c>
      <c r="B122" s="136" t="s">
        <v>26</v>
      </c>
      <c r="C122" s="351">
        <v>2012</v>
      </c>
      <c r="D122" s="351" t="s">
        <v>12</v>
      </c>
      <c r="E122" s="351" t="s">
        <v>41</v>
      </c>
      <c r="F122" s="815" t="s">
        <v>487</v>
      </c>
      <c r="G122" s="809">
        <v>38</v>
      </c>
      <c r="H122" s="808">
        <f t="shared" si="16"/>
        <v>678.57142857142856</v>
      </c>
      <c r="I122" s="810">
        <v>2380</v>
      </c>
      <c r="J122" s="811">
        <f t="shared" si="17"/>
        <v>449.05660377358492</v>
      </c>
      <c r="K122" s="812">
        <v>19.399999999999999</v>
      </c>
      <c r="L122" s="808">
        <f t="shared" si="18"/>
        <v>619.99999999999989</v>
      </c>
      <c r="M122" s="813">
        <f t="shared" si="19"/>
        <v>1747.6280323450133</v>
      </c>
      <c r="N122" s="112">
        <v>9</v>
      </c>
      <c r="O122" s="814" t="s">
        <v>243</v>
      </c>
      <c r="Q122" s="31"/>
      <c r="R122" s="303"/>
      <c r="S122" s="303"/>
      <c r="T122" s="303"/>
      <c r="U122" s="31"/>
      <c r="V122" s="469"/>
      <c r="W122" s="469"/>
      <c r="X122" s="469"/>
      <c r="Y122" s="304"/>
      <c r="Z122" s="31"/>
      <c r="AA122" s="171"/>
      <c r="AB122" s="460"/>
      <c r="AC122" s="469"/>
    </row>
    <row r="123" spans="1:29" ht="16.5" customHeight="1" x14ac:dyDescent="0.25">
      <c r="A123" s="911">
        <v>10</v>
      </c>
      <c r="B123" s="127" t="s">
        <v>202</v>
      </c>
      <c r="C123" s="127" t="s">
        <v>167</v>
      </c>
      <c r="D123" s="192" t="s">
        <v>21</v>
      </c>
      <c r="E123" s="127" t="s">
        <v>45</v>
      </c>
      <c r="F123" s="163" t="s">
        <v>488</v>
      </c>
      <c r="G123" s="769">
        <v>32</v>
      </c>
      <c r="H123" s="254">
        <f t="shared" si="16"/>
        <v>571.42857142857144</v>
      </c>
      <c r="I123" s="67">
        <v>3500</v>
      </c>
      <c r="J123" s="237">
        <f t="shared" si="17"/>
        <v>660.37735849056605</v>
      </c>
      <c r="K123" s="396">
        <v>15.7</v>
      </c>
      <c r="L123" s="254">
        <f t="shared" si="18"/>
        <v>435</v>
      </c>
      <c r="M123" s="195">
        <f t="shared" si="19"/>
        <v>1666.8059299191375</v>
      </c>
      <c r="N123" s="872">
        <v>10</v>
      </c>
      <c r="O123" s="388" t="s">
        <v>454</v>
      </c>
      <c r="Q123" s="31"/>
      <c r="R123" s="303"/>
      <c r="S123" s="303"/>
      <c r="T123" s="303"/>
      <c r="U123" s="31"/>
      <c r="V123" s="469"/>
      <c r="W123" s="469"/>
      <c r="X123" s="469"/>
      <c r="Y123" s="304"/>
      <c r="Z123" s="31"/>
      <c r="AA123" s="171"/>
      <c r="AB123" s="460"/>
      <c r="AC123" s="469"/>
    </row>
    <row r="124" spans="1:29" s="129" customFormat="1" ht="16.5" customHeight="1" x14ac:dyDescent="0.25">
      <c r="A124" s="911">
        <v>11</v>
      </c>
      <c r="B124" s="136" t="s">
        <v>24</v>
      </c>
      <c r="C124" s="445">
        <v>2016</v>
      </c>
      <c r="D124" s="47" t="s">
        <v>23</v>
      </c>
      <c r="E124" s="264" t="s">
        <v>41</v>
      </c>
      <c r="F124" s="768" t="s">
        <v>187</v>
      </c>
      <c r="G124" s="395">
        <v>32</v>
      </c>
      <c r="H124" s="254">
        <f t="shared" si="16"/>
        <v>571.42857142857144</v>
      </c>
      <c r="I124" s="68">
        <v>3040</v>
      </c>
      <c r="J124" s="237">
        <f t="shared" si="17"/>
        <v>573.58490566037733</v>
      </c>
      <c r="K124" s="769">
        <v>16.399999999999999</v>
      </c>
      <c r="L124" s="254">
        <f t="shared" si="18"/>
        <v>469.99999999999989</v>
      </c>
      <c r="M124" s="770">
        <f t="shared" si="19"/>
        <v>1615.0134770889485</v>
      </c>
      <c r="N124" s="679">
        <v>11</v>
      </c>
      <c r="O124" s="444" t="s">
        <v>486</v>
      </c>
      <c r="P124" s="150"/>
      <c r="Q124" s="31"/>
      <c r="R124" s="305"/>
      <c r="S124" s="305"/>
      <c r="T124" s="305"/>
      <c r="U124" s="31"/>
      <c r="V124" s="255"/>
      <c r="W124" s="255"/>
      <c r="X124" s="255"/>
      <c r="Y124" s="306"/>
      <c r="Z124" s="31"/>
      <c r="AA124" s="171"/>
      <c r="AB124" s="610"/>
      <c r="AC124" s="616"/>
    </row>
    <row r="125" spans="1:29" ht="16.5" customHeight="1" thickBot="1" x14ac:dyDescent="0.3">
      <c r="A125" s="912">
        <v>12</v>
      </c>
      <c r="B125" s="891" t="s">
        <v>20</v>
      </c>
      <c r="C125" s="60">
        <v>2013</v>
      </c>
      <c r="D125" s="483" t="s">
        <v>12</v>
      </c>
      <c r="E125" s="446" t="s">
        <v>41</v>
      </c>
      <c r="F125" s="816" t="s">
        <v>487</v>
      </c>
      <c r="G125" s="399">
        <v>38</v>
      </c>
      <c r="H125" s="260">
        <f t="shared" si="16"/>
        <v>678.57142857142856</v>
      </c>
      <c r="I125" s="199">
        <v>2910</v>
      </c>
      <c r="J125" s="308">
        <f t="shared" si="17"/>
        <v>549.05660377358492</v>
      </c>
      <c r="K125" s="524">
        <v>12.5</v>
      </c>
      <c r="L125" s="260">
        <f t="shared" si="18"/>
        <v>275</v>
      </c>
      <c r="M125" s="517">
        <f t="shared" si="19"/>
        <v>1502.6280323450135</v>
      </c>
      <c r="N125" s="307">
        <v>12</v>
      </c>
      <c r="O125" s="447" t="s">
        <v>486</v>
      </c>
      <c r="Q125" s="31"/>
      <c r="R125" s="305"/>
      <c r="S125" s="305"/>
      <c r="T125" s="305"/>
      <c r="U125" s="31"/>
      <c r="V125" s="255"/>
      <c r="W125" s="255"/>
      <c r="X125" s="255"/>
      <c r="Y125" s="306"/>
      <c r="Z125" s="31"/>
      <c r="AA125" s="171"/>
      <c r="AB125" s="228"/>
    </row>
    <row r="126" spans="1:29" ht="16.5" customHeight="1" thickTop="1" x14ac:dyDescent="0.25">
      <c r="A126" s="911">
        <v>13</v>
      </c>
      <c r="B126" s="125" t="s">
        <v>273</v>
      </c>
      <c r="C126" s="62" t="s">
        <v>169</v>
      </c>
      <c r="D126" s="120" t="s">
        <v>12</v>
      </c>
      <c r="E126" s="62" t="s">
        <v>46</v>
      </c>
      <c r="F126" s="261" t="s">
        <v>485</v>
      </c>
      <c r="G126" s="511">
        <v>44</v>
      </c>
      <c r="H126" s="262">
        <f t="shared" si="16"/>
        <v>785.71428571428567</v>
      </c>
      <c r="I126" s="103">
        <v>1200</v>
      </c>
      <c r="J126" s="309">
        <f t="shared" si="17"/>
        <v>226.41509433962264</v>
      </c>
      <c r="K126" s="523">
        <v>14.7</v>
      </c>
      <c r="L126" s="262">
        <f t="shared" si="18"/>
        <v>384.99999999999994</v>
      </c>
      <c r="M126" s="200">
        <f t="shared" si="19"/>
        <v>1397.1293800539083</v>
      </c>
      <c r="N126" s="496"/>
      <c r="O126" s="771" t="s">
        <v>368</v>
      </c>
      <c r="Q126" s="31"/>
      <c r="R126" s="305"/>
      <c r="S126" s="305"/>
      <c r="T126" s="305"/>
      <c r="U126" s="31"/>
      <c r="V126" s="255"/>
      <c r="W126" s="255"/>
      <c r="X126" s="255"/>
      <c r="Y126" s="306"/>
      <c r="Z126" s="31"/>
      <c r="AA126" s="171"/>
      <c r="AB126" s="370"/>
      <c r="AC126" s="367"/>
    </row>
    <row r="127" spans="1:29" ht="16.5" customHeight="1" x14ac:dyDescent="0.25">
      <c r="A127" s="911">
        <v>14</v>
      </c>
      <c r="B127" s="388" t="s">
        <v>494</v>
      </c>
      <c r="C127" s="127" t="s">
        <v>167</v>
      </c>
      <c r="D127" s="192" t="s">
        <v>21</v>
      </c>
      <c r="E127" s="22" t="s">
        <v>46</v>
      </c>
      <c r="F127" s="163" t="s">
        <v>495</v>
      </c>
      <c r="G127" s="769">
        <v>31</v>
      </c>
      <c r="H127" s="254">
        <f t="shared" si="16"/>
        <v>553.57142857142856</v>
      </c>
      <c r="I127" s="67">
        <v>3330</v>
      </c>
      <c r="J127" s="237">
        <f t="shared" si="17"/>
        <v>628.30188679245282</v>
      </c>
      <c r="K127" s="396">
        <v>8.6</v>
      </c>
      <c r="L127" s="254">
        <f t="shared" si="18"/>
        <v>79.999999999999972</v>
      </c>
      <c r="M127" s="195">
        <f t="shared" si="19"/>
        <v>1261.8733153638814</v>
      </c>
      <c r="N127" s="24"/>
      <c r="O127" s="388" t="s">
        <v>368</v>
      </c>
      <c r="Q127" s="31"/>
      <c r="R127" s="305"/>
      <c r="S127" s="305"/>
      <c r="T127" s="305"/>
      <c r="U127" s="31"/>
      <c r="V127" s="255"/>
      <c r="W127" s="255"/>
      <c r="X127" s="255"/>
      <c r="Y127" s="306"/>
      <c r="Z127" s="31"/>
      <c r="AA127" s="171"/>
      <c r="AB127" s="370"/>
      <c r="AC127" s="367"/>
    </row>
    <row r="128" spans="1:29" ht="16.5" customHeight="1" x14ac:dyDescent="0.25">
      <c r="A128" s="911">
        <v>15</v>
      </c>
      <c r="B128" s="773" t="s">
        <v>387</v>
      </c>
      <c r="C128" s="873">
        <v>2012</v>
      </c>
      <c r="D128" s="873" t="s">
        <v>12</v>
      </c>
      <c r="E128" s="127" t="s">
        <v>182</v>
      </c>
      <c r="F128" s="768" t="s">
        <v>496</v>
      </c>
      <c r="G128" s="769">
        <v>36.5</v>
      </c>
      <c r="H128" s="254">
        <f t="shared" si="16"/>
        <v>651.78571428571433</v>
      </c>
      <c r="I128" s="415">
        <v>1060</v>
      </c>
      <c r="J128" s="237">
        <f t="shared" si="17"/>
        <v>200</v>
      </c>
      <c r="K128" s="507">
        <v>14.9</v>
      </c>
      <c r="L128" s="254">
        <f t="shared" si="18"/>
        <v>395</v>
      </c>
      <c r="M128" s="195">
        <f t="shared" si="19"/>
        <v>1246.7857142857142</v>
      </c>
      <c r="N128" s="24"/>
      <c r="O128" s="314" t="s">
        <v>382</v>
      </c>
      <c r="Q128" s="31"/>
      <c r="R128" s="305"/>
      <c r="S128" s="305"/>
      <c r="T128" s="305"/>
      <c r="U128" s="31"/>
      <c r="V128" s="255"/>
      <c r="W128" s="255"/>
      <c r="X128" s="255"/>
      <c r="Y128" s="306"/>
      <c r="Z128" s="31"/>
      <c r="AA128" s="171"/>
      <c r="AB128" s="610"/>
      <c r="AC128" s="616"/>
    </row>
    <row r="129" spans="1:29" ht="16.5" customHeight="1" x14ac:dyDescent="0.25">
      <c r="A129" s="911">
        <v>16</v>
      </c>
      <c r="B129" s="127" t="s">
        <v>492</v>
      </c>
      <c r="C129" s="22" t="s">
        <v>169</v>
      </c>
      <c r="D129" s="50" t="s">
        <v>12</v>
      </c>
      <c r="E129" s="127" t="s">
        <v>44</v>
      </c>
      <c r="F129" s="163" t="s">
        <v>493</v>
      </c>
      <c r="G129" s="769">
        <v>38.5</v>
      </c>
      <c r="H129" s="254">
        <f t="shared" si="16"/>
        <v>687.5</v>
      </c>
      <c r="I129" s="67">
        <v>1700</v>
      </c>
      <c r="J129" s="237">
        <f t="shared" si="17"/>
        <v>320.75471698113205</v>
      </c>
      <c r="K129" s="396">
        <v>10.199999999999999</v>
      </c>
      <c r="L129" s="254">
        <f t="shared" si="18"/>
        <v>159.99999999999994</v>
      </c>
      <c r="M129" s="195">
        <f t="shared" si="19"/>
        <v>1168.2547169811321</v>
      </c>
      <c r="N129" s="24"/>
      <c r="O129" s="388" t="s">
        <v>449</v>
      </c>
      <c r="Q129" s="31"/>
      <c r="R129" s="305"/>
      <c r="S129" s="305"/>
      <c r="T129" s="305"/>
      <c r="U129" s="31"/>
      <c r="V129" s="255"/>
      <c r="W129" s="255"/>
      <c r="X129" s="255"/>
      <c r="Y129" s="306"/>
      <c r="Z129" s="31"/>
      <c r="AA129" s="171"/>
      <c r="AB129" s="610"/>
      <c r="AC129" s="616"/>
    </row>
    <row r="130" spans="1:29" ht="16.5" customHeight="1" x14ac:dyDescent="0.25">
      <c r="A130" s="911">
        <v>17</v>
      </c>
      <c r="B130" s="127" t="s">
        <v>188</v>
      </c>
      <c r="C130" s="873">
        <v>2013</v>
      </c>
      <c r="D130" s="197" t="s">
        <v>12</v>
      </c>
      <c r="E130" s="127" t="s">
        <v>125</v>
      </c>
      <c r="F130" s="232" t="s">
        <v>187</v>
      </c>
      <c r="G130" s="769">
        <v>32</v>
      </c>
      <c r="H130" s="254">
        <f t="shared" si="16"/>
        <v>571.42857142857144</v>
      </c>
      <c r="I130" s="67">
        <v>1250</v>
      </c>
      <c r="J130" s="237">
        <f t="shared" si="17"/>
        <v>235.84905660377359</v>
      </c>
      <c r="K130" s="396">
        <v>11.3</v>
      </c>
      <c r="L130" s="254">
        <f t="shared" si="18"/>
        <v>215.00000000000006</v>
      </c>
      <c r="M130" s="195">
        <f t="shared" si="19"/>
        <v>1022.2776280323451</v>
      </c>
      <c r="N130" s="156"/>
      <c r="O130" s="388" t="s">
        <v>301</v>
      </c>
      <c r="Q130" s="31"/>
      <c r="R130" s="303"/>
      <c r="S130" s="303"/>
      <c r="T130" s="303"/>
      <c r="U130" s="31"/>
      <c r="V130" s="255"/>
      <c r="W130" s="255"/>
      <c r="X130" s="255"/>
      <c r="Y130" s="306"/>
      <c r="Z130" s="31"/>
      <c r="AA130" s="171"/>
      <c r="AB130" s="228"/>
    </row>
    <row r="131" spans="1:29" ht="16.5" customHeight="1" x14ac:dyDescent="0.25">
      <c r="A131" s="911">
        <v>18</v>
      </c>
      <c r="B131" s="127" t="s">
        <v>275</v>
      </c>
      <c r="C131" s="127" t="s">
        <v>169</v>
      </c>
      <c r="D131" s="197" t="s">
        <v>12</v>
      </c>
      <c r="E131" s="127" t="s">
        <v>44</v>
      </c>
      <c r="F131" s="232" t="s">
        <v>490</v>
      </c>
      <c r="G131" s="769">
        <v>28</v>
      </c>
      <c r="H131" s="254">
        <f t="shared" si="16"/>
        <v>500</v>
      </c>
      <c r="I131" s="67">
        <v>1620</v>
      </c>
      <c r="J131" s="237">
        <f t="shared" si="17"/>
        <v>305.66037735849056</v>
      </c>
      <c r="K131" s="396">
        <v>11</v>
      </c>
      <c r="L131" s="254">
        <f t="shared" si="18"/>
        <v>200</v>
      </c>
      <c r="M131" s="195">
        <f t="shared" si="19"/>
        <v>1005.6603773584906</v>
      </c>
      <c r="N131" s="148"/>
      <c r="O131" s="388" t="s">
        <v>370</v>
      </c>
      <c r="P131" s="174"/>
      <c r="R131" s="159"/>
      <c r="S131" s="159"/>
      <c r="T131" s="159"/>
      <c r="U131" s="153"/>
      <c r="V131" s="153"/>
      <c r="W131" s="189"/>
      <c r="X131" s="105"/>
      <c r="Y131" s="242"/>
      <c r="Z131" s="201"/>
      <c r="AA131" s="265"/>
      <c r="AB131" s="191"/>
    </row>
    <row r="132" spans="1:29" ht="16.5" customHeight="1" x14ac:dyDescent="0.25">
      <c r="A132" s="911">
        <v>19</v>
      </c>
      <c r="B132" s="136" t="s">
        <v>521</v>
      </c>
      <c r="C132" s="445">
        <v>2016</v>
      </c>
      <c r="D132" s="47" t="s">
        <v>23</v>
      </c>
      <c r="E132" s="264" t="s">
        <v>41</v>
      </c>
      <c r="F132" s="768" t="s">
        <v>489</v>
      </c>
      <c r="G132" s="769">
        <v>21</v>
      </c>
      <c r="H132" s="254">
        <f t="shared" si="16"/>
        <v>375</v>
      </c>
      <c r="I132" s="415">
        <v>1750</v>
      </c>
      <c r="J132" s="237">
        <f t="shared" si="17"/>
        <v>330.18867924528303</v>
      </c>
      <c r="K132" s="507">
        <v>11.9</v>
      </c>
      <c r="L132" s="254">
        <f t="shared" si="18"/>
        <v>245</v>
      </c>
      <c r="M132" s="195">
        <f t="shared" si="19"/>
        <v>950.18867924528308</v>
      </c>
      <c r="N132" s="148"/>
      <c r="O132" s="314" t="s">
        <v>243</v>
      </c>
      <c r="P132" s="174"/>
      <c r="R132" s="613"/>
      <c r="S132" s="613"/>
      <c r="T132" s="613"/>
      <c r="U132" s="153"/>
      <c r="V132" s="153"/>
      <c r="W132" s="189"/>
      <c r="X132" s="105"/>
      <c r="Y132" s="242"/>
      <c r="Z132" s="201"/>
      <c r="AA132" s="265"/>
      <c r="AB132" s="191"/>
      <c r="AC132" s="616"/>
    </row>
    <row r="133" spans="1:29" ht="16.5" customHeight="1" x14ac:dyDescent="0.25">
      <c r="A133" s="913">
        <v>20</v>
      </c>
      <c r="B133" s="136" t="s">
        <v>27</v>
      </c>
      <c r="C133" s="873">
        <v>2013</v>
      </c>
      <c r="D133" s="50" t="s">
        <v>12</v>
      </c>
      <c r="E133" s="264" t="s">
        <v>41</v>
      </c>
      <c r="F133" s="47" t="s">
        <v>491</v>
      </c>
      <c r="G133" s="389">
        <v>20.5</v>
      </c>
      <c r="H133" s="254">
        <f t="shared" si="16"/>
        <v>366.07142857142856</v>
      </c>
      <c r="I133" s="67">
        <v>1040</v>
      </c>
      <c r="J133" s="237">
        <f t="shared" si="17"/>
        <v>196.22641509433961</v>
      </c>
      <c r="K133" s="396">
        <v>12.8</v>
      </c>
      <c r="L133" s="254">
        <f t="shared" si="18"/>
        <v>290.00000000000006</v>
      </c>
      <c r="M133" s="195">
        <f t="shared" si="19"/>
        <v>852.29784366576814</v>
      </c>
      <c r="N133" s="158"/>
      <c r="O133" s="314" t="s">
        <v>243</v>
      </c>
      <c r="P133" s="174"/>
      <c r="R133" s="613"/>
      <c r="S133" s="613"/>
      <c r="T133" s="613"/>
      <c r="U133" s="153"/>
      <c r="V133" s="153"/>
      <c r="W133" s="189"/>
      <c r="X133" s="105"/>
      <c r="Y133" s="242"/>
      <c r="Z133" s="201"/>
      <c r="AA133" s="265"/>
      <c r="AB133" s="191"/>
      <c r="AC133" s="616"/>
    </row>
    <row r="134" spans="1:29" ht="13.5" customHeight="1" x14ac:dyDescent="0.25">
      <c r="A134" s="772"/>
      <c r="B134" s="127"/>
      <c r="C134" s="127"/>
      <c r="D134" s="197"/>
      <c r="E134" s="127"/>
      <c r="F134" s="620"/>
      <c r="G134" s="619"/>
      <c r="H134" s="254"/>
      <c r="I134" s="67"/>
      <c r="J134" s="237"/>
      <c r="K134" s="396"/>
      <c r="L134" s="254"/>
      <c r="M134" s="195"/>
      <c r="N134" s="148"/>
      <c r="O134" s="155"/>
      <c r="P134" s="174"/>
      <c r="R134" s="613"/>
      <c r="S134" s="613"/>
      <c r="T134" s="613"/>
      <c r="U134" s="153"/>
      <c r="V134" s="153"/>
      <c r="W134" s="189"/>
      <c r="X134" s="105"/>
      <c r="Y134" s="242"/>
      <c r="Z134" s="201"/>
      <c r="AA134" s="265"/>
      <c r="AB134" s="191"/>
      <c r="AC134" s="616"/>
    </row>
    <row r="135" spans="1:29" ht="13.5" customHeigh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O135" s="122"/>
      <c r="P135" s="238"/>
      <c r="Q135" s="310"/>
      <c r="R135" s="311"/>
      <c r="S135" s="153"/>
      <c r="T135" s="153"/>
      <c r="U135" s="312"/>
      <c r="V135" s="153"/>
      <c r="W135" s="313"/>
      <c r="X135" s="241"/>
      <c r="Y135" s="242"/>
      <c r="Z135" s="196"/>
      <c r="AA135" s="265"/>
      <c r="AB135" s="191"/>
    </row>
    <row r="136" spans="1:29" customFormat="1" ht="13.5" customHeight="1" x14ac:dyDescent="0.25">
      <c r="B136" s="244" t="s">
        <v>511</v>
      </c>
      <c r="C136" s="245" t="s">
        <v>512</v>
      </c>
      <c r="D136" s="246"/>
      <c r="E136" s="246"/>
      <c r="F136" s="282"/>
    </row>
    <row r="137" spans="1:29" s="129" customFormat="1" ht="15" customHeight="1" x14ac:dyDescent="0.25">
      <c r="A137"/>
      <c r="B137" s="152" t="s">
        <v>276</v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 s="174"/>
      <c r="Q137" s="315"/>
      <c r="R137" s="315"/>
      <c r="S137" s="315"/>
      <c r="T137" s="315"/>
      <c r="U137" s="315"/>
      <c r="V137" s="315"/>
      <c r="W137" s="315"/>
      <c r="X137" s="315"/>
      <c r="Y137" s="315"/>
      <c r="Z137" s="315"/>
      <c r="AA137" s="315"/>
      <c r="AB137" s="315"/>
      <c r="AC137" s="161"/>
    </row>
    <row r="138" spans="1:29" s="129" customFormat="1" ht="15.75" customHeight="1" x14ac:dyDescent="0.25">
      <c r="A138" s="174"/>
      <c r="B138" s="152" t="s">
        <v>269</v>
      </c>
      <c r="C138" s="214"/>
      <c r="D138" s="214"/>
      <c r="E138" s="214"/>
      <c r="F138" s="214"/>
      <c r="G138" s="215"/>
      <c r="H138" s="214"/>
      <c r="I138" s="216"/>
      <c r="J138" s="214"/>
      <c r="K138" s="214"/>
      <c r="L138" s="214"/>
      <c r="M138" s="214"/>
      <c r="N138" s="217"/>
      <c r="O138" s="30"/>
      <c r="P138" s="174"/>
      <c r="Q138" s="175"/>
      <c r="R138" s="218"/>
      <c r="S138" s="218"/>
      <c r="T138" s="218"/>
      <c r="U138" s="218"/>
      <c r="V138" s="219"/>
      <c r="W138" s="218"/>
      <c r="X138" s="218"/>
      <c r="Y138" s="218"/>
      <c r="Z138" s="218"/>
      <c r="AA138" s="220"/>
      <c r="AB138" s="218"/>
      <c r="AC138" s="161"/>
    </row>
    <row r="139" spans="1:29" customFormat="1" ht="15.75" customHeight="1" x14ac:dyDescent="0.25"/>
    <row r="140" spans="1:29" customFormat="1" ht="11.25" customHeight="1" x14ac:dyDescent="0.25"/>
    <row r="141" spans="1:29" customFormat="1" ht="11.25" customHeight="1" x14ac:dyDescent="0.25"/>
    <row r="142" spans="1:29" customFormat="1" ht="11.25" customHeight="1" x14ac:dyDescent="0.25"/>
    <row r="143" spans="1:29" customFormat="1" ht="11.25" customHeight="1" x14ac:dyDescent="0.25"/>
    <row r="144" spans="1:29" customFormat="1" ht="11.25" customHeight="1" x14ac:dyDescent="0.25"/>
    <row r="145" customFormat="1" ht="11.25" customHeight="1" x14ac:dyDescent="0.25"/>
    <row r="146" customFormat="1" ht="11.25" customHeight="1" x14ac:dyDescent="0.25"/>
    <row r="147" customFormat="1" ht="11.25" customHeight="1" x14ac:dyDescent="0.25"/>
    <row r="148" customFormat="1" ht="11.25" customHeight="1" x14ac:dyDescent="0.25"/>
    <row r="149" customFormat="1" ht="11.25" customHeight="1" x14ac:dyDescent="0.25"/>
    <row r="150" customFormat="1" ht="11.25" customHeight="1" x14ac:dyDescent="0.25"/>
  </sheetData>
  <sortState ref="A89:AC99">
    <sortCondition descending="1" ref="M89:M99"/>
  </sortState>
  <mergeCells count="105">
    <mergeCell ref="AB112:AB113"/>
    <mergeCell ref="R112:R113"/>
    <mergeCell ref="S112:S113"/>
    <mergeCell ref="T112:T113"/>
    <mergeCell ref="U112:W112"/>
    <mergeCell ref="X112:Y112"/>
    <mergeCell ref="Z112:AA112"/>
    <mergeCell ref="K112:L112"/>
    <mergeCell ref="M112:M113"/>
    <mergeCell ref="N112:N113"/>
    <mergeCell ref="O112:O113"/>
    <mergeCell ref="P112:P113"/>
    <mergeCell ref="Q112:Q113"/>
    <mergeCell ref="A108:O108"/>
    <mergeCell ref="A109:O109"/>
    <mergeCell ref="A110:O110"/>
    <mergeCell ref="A112:A113"/>
    <mergeCell ref="B112:B113"/>
    <mergeCell ref="C112:C113"/>
    <mergeCell ref="D112:D113"/>
    <mergeCell ref="E112:E113"/>
    <mergeCell ref="F112:H112"/>
    <mergeCell ref="I112:J112"/>
    <mergeCell ref="O75:O77"/>
    <mergeCell ref="A76:A77"/>
    <mergeCell ref="B76:B77"/>
    <mergeCell ref="F76:F77"/>
    <mergeCell ref="G76:G77"/>
    <mergeCell ref="A73:O73"/>
    <mergeCell ref="A75:B75"/>
    <mergeCell ref="C75:C77"/>
    <mergeCell ref="D75:D77"/>
    <mergeCell ref="E75:E77"/>
    <mergeCell ref="F75:H75"/>
    <mergeCell ref="I75:J75"/>
    <mergeCell ref="K75:L75"/>
    <mergeCell ref="M75:M77"/>
    <mergeCell ref="N75:N77"/>
    <mergeCell ref="AB40:AB42"/>
    <mergeCell ref="U41:U42"/>
    <mergeCell ref="V41:V42"/>
    <mergeCell ref="X41:X42"/>
    <mergeCell ref="Z41:Z42"/>
    <mergeCell ref="K40:L40"/>
    <mergeCell ref="M40:M42"/>
    <mergeCell ref="N40:N42"/>
    <mergeCell ref="O40:O42"/>
    <mergeCell ref="P40:P42"/>
    <mergeCell ref="R40:R42"/>
    <mergeCell ref="Q41:Q42"/>
    <mergeCell ref="A65:L65"/>
    <mergeCell ref="A66:M66"/>
    <mergeCell ref="A71:O71"/>
    <mergeCell ref="A72:O72"/>
    <mergeCell ref="S40:S42"/>
    <mergeCell ref="T40:T42"/>
    <mergeCell ref="U40:W40"/>
    <mergeCell ref="X40:Y40"/>
    <mergeCell ref="Z40:AA40"/>
    <mergeCell ref="A40:B40"/>
    <mergeCell ref="C40:C42"/>
    <mergeCell ref="D40:D42"/>
    <mergeCell ref="E40:E42"/>
    <mergeCell ref="F40:H40"/>
    <mergeCell ref="I40:J40"/>
    <mergeCell ref="A41:A42"/>
    <mergeCell ref="B41:B42"/>
    <mergeCell ref="F41:F42"/>
    <mergeCell ref="G41:G42"/>
    <mergeCell ref="U5:W5"/>
    <mergeCell ref="X5:Y5"/>
    <mergeCell ref="M5:M7"/>
    <mergeCell ref="N5:N7"/>
    <mergeCell ref="O5:O7"/>
    <mergeCell ref="P5:P7"/>
    <mergeCell ref="Q5:Q7"/>
    <mergeCell ref="B33:O33"/>
    <mergeCell ref="B32:O32"/>
    <mergeCell ref="R5:R7"/>
    <mergeCell ref="Q32:AB32"/>
    <mergeCell ref="Z5:AA5"/>
    <mergeCell ref="A100:O100"/>
    <mergeCell ref="AB5:AB7"/>
    <mergeCell ref="Z6:Z7"/>
    <mergeCell ref="A1:O1"/>
    <mergeCell ref="A2:O2"/>
    <mergeCell ref="A3:O3"/>
    <mergeCell ref="A5:A7"/>
    <mergeCell ref="C5:C7"/>
    <mergeCell ref="D5:D7"/>
    <mergeCell ref="E5:E7"/>
    <mergeCell ref="F5:H5"/>
    <mergeCell ref="I5:J5"/>
    <mergeCell ref="K5:L5"/>
    <mergeCell ref="A36:O36"/>
    <mergeCell ref="A37:O37"/>
    <mergeCell ref="A38:O38"/>
    <mergeCell ref="B6:B7"/>
    <mergeCell ref="F6:F7"/>
    <mergeCell ref="G6:G7"/>
    <mergeCell ref="U6:U7"/>
    <mergeCell ref="V6:V7"/>
    <mergeCell ref="X6:X7"/>
    <mergeCell ref="S5:S7"/>
    <mergeCell ref="T5:T7"/>
  </mergeCells>
  <hyperlinks>
    <hyperlink ref="O9" r:id="rId1" tooltip="2025 European Open Championships_x000d_Salmsee, Steyregg_x000d_09.08.2025" display="https://www.iwwfed-ea.org/classic/25EURO03/"/>
    <hyperlink ref="O12" r:id="rId2" tooltip="XX International San Gervasio_x000d_San Gervasio Bresciano_x000d_22.06.2025" display="https://www.iwwfed-ea.org/classic/25ITA001/"/>
    <hyperlink ref="O16" r:id="rId3" tooltip="Waikato / BOP Regionals 2025_x000d_Piarere_x000d_23.03.2025" display="https://www.iwwfed-ea.org/classic/25NZL015/"/>
    <hyperlink ref="O18" r:id="rId4" tooltip="Open SM-kilpailut_x000d_Niihama Waterski Center_x000d_17.08.2025" display="https://www.iwwfed-ea.org/classic/25FIN004/"/>
    <hyperlink ref="O14" r:id="rId5" tooltip="Fluid Fall Record_x000d_Lake Grew, Polk City, FL_x000d_14.09.2025" display="http://www.iwsftournament.com/homologation/scorebooks/20250915100902Scorebook26S012CS.HTM"/>
    <hyperlink ref="O23" r:id="rId6" tooltip="AUSTRIAN YOUTH NATIONALS 2025_x000d_Salmsee, Steyregg_x000d_11.07.2025" display="https://www.iwwfed-ea.org/classic/25AUT009/"/>
    <hyperlink ref="B16" r:id="rId7" display="https://iwwfed-ea.org/classic/rl2025/eame/index.php?skier=GBR612011469"/>
    <hyperlink ref="B12" r:id="rId8" display="https://iwwfed-ea.org/classic/rl2025/eame/index.php?skier=AUT612020393"/>
    <hyperlink ref="B51" r:id="rId9" display="https://iwwfed-ea.org/classic/rl2025/eame/index.php?skier=AUT142023448"/>
    <hyperlink ref="B46" r:id="rId10" display="https://iwwfed-ea.org/classic/rl2025/eame/index.php?skier=GER802019837"/>
    <hyperlink ref="B52" r:id="rId11" display="https://iwwfed-ea.org/classic/rl2025/eame/index.php?skier=FRA442019267"/>
    <hyperlink ref="B49" r:id="rId12" display="https://iwwfed-ea.org/classic/rl2025/eame/index.php?skier=GER882022518"/>
    <hyperlink ref="B53" r:id="rId13" display="https://iwwfed-ea.org/classic/rl2025/eame/index.php?skier=AUT382023537"/>
    <hyperlink ref="B55" r:id="rId14" display="https://iwwfed-ea.org/classic/rl2025/eame/index.php?skier=GER332022795"/>
    <hyperlink ref="B57" r:id="rId15" display="https://iwwfed-ea.org/classic/rl2025/eame/index.php?skier=AUT762020388"/>
    <hyperlink ref="O44" r:id="rId16" tooltip="Sunset Fall Classic_x000d_Sunset Lakes, Groveland, FL_x000d_05.10.2025" display="http://www.iwsftournament.com/homologation/scorebooks/20251007211001Scorebook26S022CS.HTM"/>
    <hyperlink ref="O47" r:id="rId17" tooltip="WWS Travers cup_x000d_Sunset Lakes, Groveland, FL_x000d_26.10.2025" display="http://www.iwsftournament.com/homologation/scorebooks/20251028081001Scorebook26S051CS.HTM"/>
    <hyperlink ref="O51" r:id="rId18" tooltip="AUSTRIAN YOUTH NATIONALS 2025_x000d_Salmsee, Steyregg_x000d_11.07.2025" display="https://www.iwwfed-ea.org/classic/25AUT009/"/>
    <hyperlink ref="O52" r:id="rId19" tooltip="MALIBU OPEN_x000d_Lacanau Ski Club_x000d_06.07.2025" display="https://www.iwwfed-ea.org/classic/25FRA005/"/>
    <hyperlink ref="O53" r:id="rId20" tooltip="2025 IWWF E&amp;A Under-21 Championship_x000d_Internationaler Wiener Wasserski Club_x000d_22.08.2025" display="https://www.iwwfed-ea.org/classic/25EURO05/"/>
    <hyperlink ref="O57" r:id="rId21" tooltip="2025 IWWF E&amp;A Under-21 Championship_x000d_Internationaler Wiener Wasserski Club_x000d_22.08.2025" display="https://www.iwwfed-ea.org/classic/25EURO05/"/>
    <hyperlink ref="B78" r:id="rId22" display="https://iwwfed-ea.org/classic/rl2025/eame/index.php?skier=FRA372023602"/>
    <hyperlink ref="B84" r:id="rId23" display="https://iwwfed-ea.org/classic/rl2025/eame/index.php?skier=ITA582022916"/>
    <hyperlink ref="B81" r:id="rId24" display="https://iwwfed-ea.org/classic/rl2025/eame/index.php?skier=GBR962024132"/>
    <hyperlink ref="B87" r:id="rId25" display="https://iwwfed-ea.org/classic/rl2025/eame/index.php?skier=AUT492023986"/>
    <hyperlink ref="B82" r:id="rId26" display="https://iwwfed-ea.org/classic/rl2025/eame/index.php?skier=ITA422024247"/>
    <hyperlink ref="B93" r:id="rId27" display="https://iwwfed-ea.org/classic/rl2025/eame/index.php?skier=SVK862020805"/>
    <hyperlink ref="B96" r:id="rId28" display="https://iwwfed-ea.org/classic/rl2025/eame/index.php?skier=GRE982018487"/>
    <hyperlink ref="B97" r:id="rId29" display="https://iwwfed-ea.org/classic/rl2025/eame/index.php?skier=IWF100200014"/>
    <hyperlink ref="O97" r:id="rId30" tooltip="2025 IWWF E&amp;A Youth (U14 &amp; U17) Championship_x000d_Botaski - Sesena Waterski Complex_x000d_20.07.2025" display="https://www.iwwfed-ea.org/classic/25EURO06/"/>
    <hyperlink ref="O93" r:id="rId31" tooltip="Austrian Open 2025_x000d_Fischlham_x000d_06.07.2025" display="https://www.iwwfed-ea.org/classic/25AUT002/"/>
    <hyperlink ref="O96" r:id="rId32" tooltip="Austrian Masters All Categories_x000d_Fischlham_x000d_17.08.2025" display="https://www.iwwfed-ea.org/classic/25AUT006/"/>
    <hyperlink ref="B119" r:id="rId33" display="https://iwwfed-ea.org/classic/rl2025/eame/index.php?skier=GER842001729"/>
    <hyperlink ref="B117" r:id="rId34" display="https://iwwfed-ea.org/classic/rl2025/eame/index.php?skier=AUT982024234"/>
    <hyperlink ref="B121" r:id="rId35" display="https://iwwfed-ea.org/classic/rl2025/eame/index.php?skier=AUT982024322"/>
    <hyperlink ref="B120" r:id="rId36" display="https://iwwfed-ea.org/classic/rl2025/eame/index.php?skier=GBR982015578"/>
    <hyperlink ref="B126" r:id="rId37" display="https://iwwfed-ea.org/classic/rl2025/eame/index.php?skier=FRA982023672"/>
    <hyperlink ref="B123" r:id="rId38" display="https://iwwfed-ea.org/classic/rl2025/eame/index.php?skier=UKR982023755"/>
    <hyperlink ref="B131" r:id="rId39" display="https://iwwfed-ea.org/classic/rl2025/eame/index.php?skier=AUT982024296"/>
    <hyperlink ref="O121" r:id="rId40" tooltip="Austrian Masters All Categories_x000d_Fischlham_x000d_17.08.2025" display="https://www.iwwfed-ea.org/classic/25AUT006/"/>
    <hyperlink ref="O15" r:id="rId41" display="https://ems.iwwf.sport/Competitions/Details?Id=9ba15c3c-c348-4314-b552-9893d0dfa5d8"/>
    <hyperlink ref="O22" r:id="rId42" display="https://ems.iwwf.sport/Competitions/Details?Id=6699b302-632c-4bea-9d11-b505f1696b8b"/>
    <hyperlink ref="B50" r:id="rId43" display="https://ems.iwwf.sport/RankingList/ScoringDetailsWaterSki?Id=29a5a2c3-512f-4058-8c95-f659e42af6ba&amp;RankingListLogId=9d322ae2-83fd-4970-ae1b-3e043c647ac1&amp;Event=14&amp;IdRankinglistPlacement=8e96a91b-6064-4641-8af6-f510e09efc44&amp;DisciplineId=7&amp;EventId=14&amp;SeasonId=10&amp;Month=5&amp;RLAgeCategoryId=&amp;Gender=2&amp;ConfederationId=&amp;FederationId=&amp;Lastname=&amp;Firstname=&amp;AthleteCode=&amp;RLConfederationId=1"/>
    <hyperlink ref="O50" r:id="rId44" display="https://ems.iwwf.sport/Competitions/Details?Id=6699b302-632c-4bea-9d11-b505f1696b8b"/>
    <hyperlink ref="O54" r:id="rId45" display="https://ems.iwwf.sport/Competitions/Details?Id=9ba15c3c-c348-4314-b552-9893d0dfa5d8"/>
    <hyperlink ref="B59" r:id="rId46" display="https://ems.iwwf.sport/RankingList/ScoringDetailsWaterSki?Id=58520de6-e9b3-4f4b-9462-6fc4ae60eaf7&amp;RankingListLogId=9d322ae2-83fd-4970-ae1b-3e043c647ac1&amp;Event=14&amp;IdRankinglistPlacement=fbd7d2b1-f2bc-4196-aba5-f2082c97c5db&amp;DisciplineId=7&amp;EventId=14&amp;SeasonId=10&amp;Month=5&amp;RLAgeCategoryId=102&amp;Gender=2&amp;ConfederationId=&amp;FederationId=&amp;Lastname=&amp;Firstname=&amp;AthleteCode=&amp;RLConfederationId=1"/>
    <hyperlink ref="O59" r:id="rId47" tooltip="II Jolly Overall Cup_x000d_San Gervasio Bresciano_x000d_14.09.2025" display="https://www.iwwfed-ea.org/classic/25ITA004/"/>
    <hyperlink ref="B79" r:id="rId48" display="https://ems.iwwf.sport/RankingList/ScoringDetailsWaterSki?Id=83ff6df0-f46e-46d5-a4c2-a96408f61527&amp;RankingListLogId=9d322ae2-83fd-4970-ae1b-3e043c647ac1&amp;Event=14&amp;IdRankinglistPlacement=f750e5d5-e2c8-47ac-ac67-2ccb2df30832&amp;DisciplineId=7&amp;EventId=14&amp;SeasonId=10&amp;Month=5&amp;RLAgeCategoryId=&amp;Gender=2&amp;ConfederationId=&amp;FederationId=&amp;Lastname=&amp;Firstname=&amp;AthleteCode=&amp;RLConfederationId=1"/>
    <hyperlink ref="B86" r:id="rId49" display="https://ems.iwwf.sport/RankingList/ScoringDetailsWaterSki?Id=6c2622b7-288a-4a81-a5a9-5bd4c98a3bc1&amp;RankingListLogId=9d322ae2-83fd-4970-ae1b-3e043c647ac1&amp;Event=14&amp;IdRankinglistPlacement=96d4c179-3279-4529-a2b3-fec4d138ebde&amp;DisciplineId=7&amp;EventId=14&amp;SeasonId=10&amp;Month=5&amp;RLAgeCategoryId=&amp;Gender=2&amp;ConfederationId=&amp;FederationId=&amp;Lastname=&amp;Firstname=&amp;AthleteCode=&amp;RLConfederationId=1"/>
    <hyperlink ref="O119" r:id="rId50" display="https://ems.iwwf.sport/Competitions/Details?Id=849e8c50-6086-4ad8-b80c-e3cfee854614"/>
    <hyperlink ref="O117" r:id="rId51" display="https://ems.iwwf.sport/Competitions/Details?Id=c68c7ba3-18e4-4e0d-a274-8a22af371e71"/>
    <hyperlink ref="O123" r:id="rId52" display="https://ems.iwwf.sport/Competitions/Details?Id=a0370ed3-43ef-42d4-8b43-51c6e5ab5c0e"/>
    <hyperlink ref="O126" r:id="rId53" display="https://ems.iwwf.sport/Competitions/Details?Id=7a610b36-e5af-490f-a156-cde91d318f6a"/>
    <hyperlink ref="O129" r:id="rId54" display="https://ems.iwwf.sport/Competitions/Details?Id=36326c09-2aa8-4eb1-8104-95770a8bf548"/>
    <hyperlink ref="B127" r:id="rId55" display="https://ems.iwwf.sport/RankingList/ScoringDetailsWaterSki?Id=3c8f9d07-58b9-421f-9645-d9b7ed0ea7a4&amp;RankingListLogId=38e010a8-a6bb-4f7a-aefc-d3146136a155&amp;Event=14&amp;IdRankinglistPlacement=dcc7de15-adf0-48c3-9f9c-7c2978aae098&amp;DisciplineId=7&amp;EventId=14&amp;SeasonId=10&amp;Month=8&amp;RLAgeCategoryId=&amp;Gender=&amp;ConfederationId=&amp;FederationId=&amp;Lastname=&amp;Firstname=&amp;AthleteCode=&amp;RLConfederationId=1"/>
    <hyperlink ref="O127" r:id="rId56" display="https://ems.iwwf.sport/Competitions/Details?Id=7a610b36-e5af-490f-a156-cde91d318f6a"/>
    <hyperlink ref="B128" r:id="rId57" display="https://ems.iwwf.sport/RankingList/ScoringDetailsWaterSki?Id=41b00b4c-97c6-4223-b075-ace286c389b7&amp;RankingListLogId=38e010a8-a6bb-4f7a-aefc-d3146136a155&amp;Event=14&amp;IdRankinglistPlacement=4ac13d22-4fb0-402d-9601-5e633369c77f&amp;DisciplineId=7&amp;EventId=14&amp;SeasonId=10&amp;Month=8&amp;RLAgeCategoryId=&amp;Gender=&amp;ConfederationId=&amp;FederationId=&amp;Lastname=&amp;Firstname=&amp;AthleteCode=&amp;RLConfederationId=1"/>
    <hyperlink ref="O131" r:id="rId58" display="https://ems.iwwf.sport/Competitions/Details?Id=c0341915-6161-4473-ab2e-7a9381cfb0b4"/>
    <hyperlink ref="O130" r:id="rId59" display="https://ems.iwwf.sport/Competitions/Details?Id=f8341105-b6c2-40b7-b307-a313ea39560c"/>
    <hyperlink ref="O87" r:id="rId60" display="https://ems.iwwf.sport/Competitions/Details?Id=0d3dc4e7-8690-4d4a-9ec3-90f11e0cf156"/>
    <hyperlink ref="B91" r:id="rId61" display="https://ems.iwwf.sport/RankingList/ScoringDetailsWaterSki?Id=57fc4361-a5c7-491c-8ca4-845d4149dd2c&amp;RankingListLogId=38e010a8-a6bb-4f7a-aefc-d3146136a155&amp;Event=14&amp;IdRankinglistPlacement=eeb25e0e-05ee-49fc-bd9f-5fb778af3084&amp;DisciplineId=7&amp;EventId=14&amp;SeasonId=10&amp;Month=8&amp;RLAgeCategoryId=&amp;Gender=&amp;ConfederationId=&amp;FederationId=&amp;Lastname=&amp;Firstname=&amp;AthleteCode=&amp;RLConfederationId=1"/>
    <hyperlink ref="B92" r:id="rId62" display="https://ems.iwwf.sport/RankingList/ScoringDetailsWaterSki?Id=57d73d05-7513-40b2-aa41-63cce0cd7fd3&amp;RankingListLogId=38e010a8-a6bb-4f7a-aefc-d3146136a155&amp;Event=14&amp;IdRankinglistPlacement=1f76a870-cef8-409d-a9a3-0f4470304905&amp;DisciplineId=7&amp;EventId=14&amp;SeasonId=10&amp;Month=8&amp;RLAgeCategoryId=&amp;Gender=&amp;ConfederationId=&amp;FederationId=&amp;Lastname=&amp;Firstname=&amp;AthleteCode=&amp;RLConfederationId=1"/>
    <hyperlink ref="O92" r:id="rId63" display="https://ems.iwwf.sport/Competitions/Details?Id=7a610b36-e5af-490f-a156-cde91d318f6a"/>
    <hyperlink ref="B94" r:id="rId64" display="https://ems.iwwf.sport/RankingList/ScoringDetailsWaterSki?Id=cdede880-1c04-4a1b-8c27-6dcaeab74540&amp;RankingListLogId=38e010a8-a6bb-4f7a-aefc-d3146136a155&amp;Event=14&amp;IdRankinglistPlacement=80277e20-8c7a-4663-acc8-9821765c40d8&amp;DisciplineId=7&amp;EventId=14&amp;SeasonId=10&amp;Month=8&amp;RLAgeCategoryId=&amp;Gender=&amp;ConfederationId=&amp;FederationId=&amp;Lastname=&amp;Firstname=&amp;AthleteCode=&amp;RLConfederationId=1"/>
    <hyperlink ref="B95" r:id="rId65" display="https://ems.iwwf.sport/RankingList/ScoringDetailsWaterSki?Id=115ff5f8-0a5d-4eb6-be57-4351651b64d6&amp;RankingListLogId=38e010a8-a6bb-4f7a-aefc-d3146136a155&amp;Event=14&amp;IdRankinglistPlacement=5a64ec53-503f-4708-bbaa-01778c7dd6fb&amp;DisciplineId=7&amp;EventId=14&amp;SeasonId=10&amp;Month=8&amp;RLAgeCategoryId=&amp;Gender=&amp;ConfederationId=&amp;FederationId=&amp;Lastname=&amp;Firstname=&amp;AthleteCode=&amp;RLConfederationId=1"/>
    <hyperlink ref="O94" r:id="rId66" display="https://ems.iwwf.sport/Competitions/Details?Id=c68c7ba3-18e4-4e0d-a274-8a22af371e71"/>
    <hyperlink ref="O95" r:id="rId67" display="https://ems.iwwf.sport/Competitions/Details?Id=a0370ed3-43ef-42d4-8b43-51c6e5ab5c0e"/>
    <hyperlink ref="O8" r:id="rId68" display="https://ems.iwwf.sport/Competitions/Details?Id=2786aafc-3a0d-4bbe-a0df-06149d17c8ce"/>
    <hyperlink ref="B45" r:id="rId69" display="https://ems.iwwf.sport/RankingList/ScoringDetailsWaterSki?Id=83ff6df0-f46e-46d5-a4c2-a96408f61527&amp;RankingListLogId=9d322ae2-83fd-4970-ae1b-3e043c647ac1&amp;Event=14&amp;IdRankinglistPlacement=f750e5d5-e2c8-47ac-ac67-2ccb2df30832&amp;DisciplineId=7&amp;EventId=14&amp;SeasonId=10&amp;Month=5&amp;RLAgeCategoryId=&amp;Gender=2&amp;ConfederationId=&amp;FederationId=&amp;Lastname=&amp;Firstname=&amp;AthleteCode=&amp;RLConfederationId=1"/>
    <hyperlink ref="B8" r:id="rId70" display="https://ems.iwwf.sport/RankingList/ScoringDetailsWaterSki?Id=c25ada11-3cb3-489a-9a28-7616b83300e1&amp;RankingListLogId=38e010a8-a6bb-4f7a-aefc-d3146136a155&amp;Event=14&amp;IdRankinglistPlacement=8e1acdf7-ebd6-4a04-831b-faa0c43c6199&amp;DisciplineId=7&amp;EventId=14&amp;SeasonId=10&amp;Month=8&amp;RLAgeCategoryId=&amp;Gender=&amp;ConfederationId=&amp;FederationId=&amp;Lastname=&amp;Firstname=&amp;AthleteCode=&amp;RLConfederationId=1"/>
    <hyperlink ref="B18" r:id="rId71" display="https://ems.iwwf.sport/RankingList/ScoringDetailsWaterSki?Id=eaa0150d-a089-41a7-ba4e-c8a9597937f6&amp;RankingListLogId=38e010a8-a6bb-4f7a-aefc-d3146136a155&amp;Event=14&amp;IdRankinglistPlacement=6fe12e8d-ded5-4bfd-889d-0cf3da2ed278&amp;DisciplineId=7&amp;EventId=14&amp;SeasonId=10&amp;Month=8&amp;RLAgeCategoryId=&amp;Gender=&amp;ConfederationId=&amp;FederationId=&amp;Lastname=&amp;Firstname=&amp;AthleteCode=&amp;RLConfederationId=1"/>
    <hyperlink ref="O19" r:id="rId72" display="https://ems.iwwf.sport/Competitions/Details?Id=755e5bf5-3fdb-4768-8115-d74e9f596573"/>
    <hyperlink ref="B20" r:id="rId73" display="https://ems.iwwf.sport/RankingList/ScoringDetailsWaterSki?Id=7a2cabc3-957e-446d-a385-fdb40a9d1154&amp;RankingListLogId=38e010a8-a6bb-4f7a-aefc-d3146136a155&amp;Event=14&amp;IdRankinglistPlacement=1a2ff6ba-9996-45e0-bb53-ea6702c19385&amp;DisciplineId=7&amp;EventId=14&amp;SeasonId=10&amp;Month=8&amp;RLAgeCategoryId=&amp;Gender=&amp;ConfederationId=&amp;FederationId=&amp;Lastname=&amp;Firstname=&amp;AthleteCode=&amp;RLConfederationId=1"/>
    <hyperlink ref="B13" r:id="rId74" display="https://ems.iwwf.sport/RankingList/ScoringDetailsWaterSki?Id=9f357c0e-53b7-4c78-a77e-e5354e817f61&amp;RankingListLogId=38e010a8-a6bb-4f7a-aefc-d3146136a155&amp;Event=14&amp;IdRankinglistPlacement=77049001-0ef5-439d-9938-04f3cb2fe6d6&amp;DisciplineId=7&amp;EventId=14&amp;SeasonId=10&amp;Month=8&amp;RLAgeCategoryId=&amp;Gender=&amp;ConfederationId=&amp;FederationId=&amp;Lastname=&amp;Firstname=&amp;AthleteCode=&amp;RLConfederationId=1"/>
    <hyperlink ref="B22" r:id="rId75" display="https://ems.iwwf.sport/RankingList/ScoringDetailsWaterSki?Id=29a5a2c3-512f-4058-8c95-f659e42af6ba&amp;RankingListLogId=38e010a8-a6bb-4f7a-aefc-d3146136a155&amp;Event=14&amp;IdRankinglistPlacement=cb888968-6e50-4c77-90eb-239d76df239e&amp;DisciplineId=7&amp;EventId=14&amp;SeasonId=10&amp;Month=8&amp;RLAgeCategoryId=&amp;Gender=&amp;ConfederationId=&amp;FederationId=&amp;Lastname=&amp;Firstname=&amp;AthleteCode=&amp;RLConfederationId=1"/>
    <hyperlink ref="B17" r:id="rId76" display="https://ems.iwwf.sport/RankingList/ScoringDetailsWaterSki?Id=83ff6df0-f46e-46d5-a4c2-a96408f61527&amp;RankingListLogId=38e010a8-a6bb-4f7a-aefc-d3146136a155&amp;Event=14&amp;IdRankinglistPlacement=97caca07-3782-49c8-9d6e-ded5e9d3a059&amp;DisciplineId=7&amp;EventId=14&amp;SeasonId=10&amp;Month=8&amp;RLAgeCategoryId=&amp;Gender=&amp;ConfederationId=&amp;FederationId=&amp;Lastname=&amp;Firstname=&amp;AthleteCode=&amp;RLConfederationId=1"/>
    <hyperlink ref="B14" r:id="rId77" display="https://ems.iwwf.sport/RankingList/ScoringDetailsWaterSki?Id=5c1af8b1-2e16-4ab8-9498-3f3faa052ae0&amp;RankingListLogId=38e010a8-a6bb-4f7a-aefc-d3146136a155&amp;Event=14&amp;IdRankinglistPlacement=654a666a-976a-46d6-8e70-65fe02f3a8dc&amp;DisciplineId=7&amp;EventId=14&amp;SeasonId=10&amp;Month=8&amp;RLAgeCategoryId=&amp;Gender=&amp;ConfederationId=&amp;FederationId=&amp;Lastname=&amp;Firstname=&amp;AthleteCode=&amp;RLConfederationId=1"/>
    <hyperlink ref="B9" r:id="rId78" display="https://ems.iwwf.sport/RankingList/ScoringDetailsWaterSki?Id=6ae0a915-e4f4-48f5-9601-370ea2f4c9f3&amp;RankingListLogId=38e010a8-a6bb-4f7a-aefc-d3146136a155&amp;Event=14&amp;IdRankinglistPlacement=57832fb6-be67-4d48-b4e7-0914b0a3e7c1&amp;DisciplineId=7&amp;EventId=14&amp;SeasonId=10&amp;Month=8&amp;RLAgeCategoryId=&amp;Gender=&amp;ConfederationId=&amp;FederationId=&amp;Lastname=&amp;Firstname=&amp;AthleteCode=&amp;RLConfederationId=1"/>
    <hyperlink ref="B10" r:id="rId79" display="https://ems.iwwf.sport/RankingList/ScoringDetailsWaterSki?Id=1d79393b-058f-4d1f-bc1d-ff49cb1d779d&amp;RankingListLogId=38e010a8-a6bb-4f7a-aefc-d3146136a155&amp;Event=14&amp;IdRankinglistPlacement=e2833973-66cd-40a1-a923-ab31ece38097&amp;DisciplineId=7&amp;EventId=14&amp;SeasonId=10&amp;Month=8&amp;RLAgeCategoryId=&amp;Gender=&amp;ConfederationId=&amp;FederationId=&amp;Lastname=&amp;Firstname=&amp;AthleteCode=&amp;RLConfederationId=1"/>
    <hyperlink ref="B15" r:id="rId80" display="https://ems.iwwf.sport/RankingList/ScoringDetailsWaterSki?Id=fbd7cbf8-7d46-4c9a-ae73-661914bec684&amp;RankingListLogId=38e010a8-a6bb-4f7a-aefc-d3146136a155&amp;Event=14&amp;IdRankinglistPlacement=7f9f0568-1d75-4af1-a459-412c3b8db117&amp;DisciplineId=7&amp;EventId=14&amp;SeasonId=10&amp;Month=8&amp;RLAgeCategoryId=&amp;Gender=&amp;ConfederationId=&amp;FederationId=&amp;Lastname=&amp;Firstname=&amp;AthleteCode=&amp;RLConfederationId=1"/>
    <hyperlink ref="B11" r:id="rId81" display="https://ems.iwwf.sport/RankingList/ScoringDetailsWaterSki?Id=a77841e4-9286-48c4-b588-31960cf56fc7&amp;RankingListLogId=38e010a8-a6bb-4f7a-aefc-d3146136a155&amp;Event=14&amp;IdRankinglistPlacement=8d4490f7-74bd-497e-b8ae-5b569f5d81b4&amp;DisciplineId=7&amp;EventId=14&amp;SeasonId=10&amp;Month=8&amp;RLAgeCategoryId=&amp;Gender=&amp;ConfederationId=&amp;FederationId=&amp;Lastname=&amp;Firstname=&amp;AthleteCode=&amp;RLConfederationId=1"/>
    <hyperlink ref="B23" r:id="rId82" display="https://ems.iwwf.sport/RankingList/ScoringDetailsWaterSki?Id=b2387014-7aa9-45fa-ba77-2dfac0f17bb4&amp;RankingListLogId=38e010a8-a6bb-4f7a-aefc-d3146136a155&amp;Event=14&amp;IdRankinglistPlacement=1a20d8e9-056d-4214-8e15-cb8426e3a174&amp;DisciplineId=7&amp;EventId=14&amp;SeasonId=10&amp;Month=8&amp;RLAgeCategoryId=&amp;Gender=&amp;ConfederationId=&amp;FederationId=&amp;Lastname=&amp;Firstname=&amp;AthleteCode=&amp;RLConfederationId=1"/>
    <hyperlink ref="B19" r:id="rId83" display="https://ems.iwwf.sport/RankingList/ScoringDetailsWaterSki?Id=8551b027-a9c6-4782-a5c0-e78883273086&amp;RankingListLogId=38e010a8-a6bb-4f7a-aefc-d3146136a155&amp;Event=14&amp;IdRankinglistPlacement=bac0b476-3e6a-4592-92ae-5cd33cbf1516&amp;DisciplineId=7&amp;EventId=14&amp;SeasonId=10&amp;Month=8&amp;RLAgeCategoryId=&amp;Gender=&amp;ConfederationId=&amp;FederationId=&amp;Lastname=&amp;Firstname=&amp;AthleteCode=&amp;RLConfederationId=1"/>
    <hyperlink ref="B44" r:id="rId84" display="https://ems.iwwf.sport/RankingList/ScoringDetailsWaterSki?Id=fbd7cbf8-7d46-4c9a-ae73-661914bec684&amp;RankingListLogId=38e010a8-a6bb-4f7a-aefc-d3146136a155&amp;Event=14&amp;IdRankinglistPlacement=27be2bfa-dfed-4b28-a3b3-d0d088def218&amp;DisciplineId=7&amp;EventId=14&amp;SeasonId=10&amp;Month=8&amp;RLAgeCategoryId=&amp;Gender=&amp;ConfederationId=&amp;FederationId=&amp;Lastname=&amp;Firstname=&amp;AthleteCode=&amp;RLConfederationId=1"/>
    <hyperlink ref="B47" r:id="rId85" display="https://iwwfed-ea.org/classic/rl2025/eame/index.php?skier=DEN092022706"/>
    <hyperlink ref="O49" r:id="rId86" display="https://ems.iwwf.sport/Competitions/Details?Id=755e5bf5-3fdb-4768-8115-d74e9f596573"/>
    <hyperlink ref="O45" r:id="rId87" display="https://ems.iwwf.sport/Competitions/Details?Id=a3015700-4bae-4ba8-a149-39b1e5b115e8"/>
    <hyperlink ref="B48" r:id="rId88" display="https://ems.iwwf.sport/RankingList/ScoringDetailsWaterSki?Id=e7f45845-dedf-4d6b-99da-86db77ee44bb&amp;RankingListLogId=38e010a8-a6bb-4f7a-aefc-d3146136a155&amp;Event=14&amp;IdRankinglistPlacement=2f16e807-b6ee-4fd8-9b7e-37329c15afbc&amp;DisciplineId=7&amp;EventId=14&amp;SeasonId=10&amp;Month=8&amp;RLAgeCategoryId=&amp;Gender=&amp;ConfederationId=&amp;FederationId=&amp;Lastname=&amp;Firstname=&amp;AthleteCode=&amp;RLConfederationId=1"/>
    <hyperlink ref="O55" r:id="rId89" display="https://ems.iwwf.sport/Competitions/Details?Id=3287ac17-a823-4a52-93b2-f819c9b9de3f"/>
  </hyperlinks>
  <pageMargins left="0.7" right="0.3125" top="0.20461309523809523" bottom="0.28125" header="0.3" footer="0.3"/>
  <pageSetup paperSize="9" orientation="landscape" horizontalDpi="0" verticalDpi="0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Слалом W DRL13.08.2026</vt:lpstr>
      <vt:lpstr>Фигуры W DRL 13.08.2026</vt:lpstr>
      <vt:lpstr>Трамплин W DRL 13.08.2026</vt:lpstr>
      <vt:lpstr> Многоборье 13.08.2026 (в2)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2025-12-24T20:18:28Z</cp:lastPrinted>
  <dcterms:created xsi:type="dcterms:W3CDTF">2025-12-15T11:55:52Z</dcterms:created>
  <dcterms:modified xsi:type="dcterms:W3CDTF">2026-09-11T09:18:34Z</dcterms:modified>
</cp:coreProperties>
</file>