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Рейтинги по годам\Динамический рейтинг 2026 мужчины\"/>
    </mc:Choice>
  </mc:AlternateContent>
  <bookViews>
    <workbookView xWindow="0" yWindow="0" windowWidth="20490" windowHeight="7755" firstSheet="1" activeTab="1"/>
  </bookViews>
  <sheets>
    <sheet name="Слалом W DRL 13.08.2026" sheetId="1" r:id="rId1"/>
    <sheet name="Tricks  DRL all 13.08.2026" sheetId="3" r:id="rId2"/>
    <sheet name="Jump all MEN DRL 13.08.2026" sheetId="4" r:id="rId3"/>
    <sheet name=" All Men Overall 13.08.2026 DRL" sheetId="6" r:id="rId4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7" i="6" l="1"/>
  <c r="J127" i="6"/>
  <c r="H127" i="6"/>
  <c r="M127" i="6" s="1"/>
  <c r="L126" i="6"/>
  <c r="J126" i="6"/>
  <c r="H126" i="6"/>
  <c r="M126" i="6" s="1"/>
  <c r="L125" i="6"/>
  <c r="J125" i="6"/>
  <c r="H125" i="6"/>
  <c r="M125" i="6" s="1"/>
  <c r="L124" i="6"/>
  <c r="J124" i="6"/>
  <c r="H124" i="6"/>
  <c r="M124" i="6" s="1"/>
  <c r="L123" i="6"/>
  <c r="J123" i="6"/>
  <c r="H123" i="6"/>
  <c r="M123" i="6" s="1"/>
  <c r="L122" i="6"/>
  <c r="J122" i="6"/>
  <c r="H122" i="6"/>
  <c r="M122" i="6" s="1"/>
  <c r="L121" i="6"/>
  <c r="J121" i="6"/>
  <c r="H121" i="6"/>
  <c r="M121" i="6" s="1"/>
  <c r="L120" i="6"/>
  <c r="J120" i="6"/>
  <c r="H120" i="6"/>
  <c r="M120" i="6" s="1"/>
  <c r="L119" i="6"/>
  <c r="J119" i="6"/>
  <c r="H119" i="6"/>
  <c r="M119" i="6" s="1"/>
  <c r="L118" i="6"/>
  <c r="J118" i="6"/>
  <c r="H118" i="6"/>
  <c r="M118" i="6" s="1"/>
  <c r="L117" i="6"/>
  <c r="J117" i="6"/>
  <c r="H117" i="6"/>
  <c r="M117" i="6" s="1"/>
  <c r="L116" i="6"/>
  <c r="J116" i="6"/>
  <c r="H116" i="6"/>
  <c r="M116" i="6" s="1"/>
  <c r="L115" i="6"/>
  <c r="J115" i="6"/>
  <c r="H115" i="6"/>
  <c r="M115" i="6" s="1"/>
  <c r="L114" i="6"/>
  <c r="J114" i="6"/>
  <c r="H114" i="6"/>
  <c r="M114" i="6" s="1"/>
  <c r="L113" i="6"/>
  <c r="J113" i="6"/>
  <c r="H113" i="6"/>
  <c r="M113" i="6" s="1"/>
  <c r="L112" i="6"/>
  <c r="J112" i="6"/>
  <c r="H112" i="6"/>
  <c r="M112" i="6" s="1"/>
  <c r="L100" i="6"/>
  <c r="J100" i="6"/>
  <c r="H100" i="6"/>
  <c r="M93" i="6"/>
  <c r="L93" i="6"/>
  <c r="J93" i="6"/>
  <c r="H93" i="6"/>
  <c r="M92" i="6"/>
  <c r="L92" i="6"/>
  <c r="J92" i="6"/>
  <c r="H92" i="6"/>
  <c r="M91" i="6"/>
  <c r="L91" i="6"/>
  <c r="J91" i="6"/>
  <c r="H91" i="6"/>
  <c r="M90" i="6"/>
  <c r="J90" i="6"/>
  <c r="H90" i="6"/>
  <c r="L89" i="6"/>
  <c r="J89" i="6"/>
  <c r="H89" i="6"/>
  <c r="M89" i="6" s="1"/>
  <c r="L88" i="6"/>
  <c r="M88" i="6" s="1"/>
  <c r="J88" i="6"/>
  <c r="H88" i="6"/>
  <c r="L87" i="6"/>
  <c r="M87" i="6" s="1"/>
  <c r="J87" i="6"/>
  <c r="H87" i="6"/>
  <c r="L86" i="6"/>
  <c r="M86" i="6" s="1"/>
  <c r="J86" i="6"/>
  <c r="H86" i="6"/>
  <c r="L85" i="6"/>
  <c r="M85" i="6" s="1"/>
  <c r="J85" i="6"/>
  <c r="H85" i="6"/>
  <c r="L84" i="6"/>
  <c r="M84" i="6" s="1"/>
  <c r="J84" i="6"/>
  <c r="H84" i="6"/>
  <c r="L83" i="6"/>
  <c r="M83" i="6" s="1"/>
  <c r="J83" i="6"/>
  <c r="H83" i="6"/>
  <c r="L82" i="6"/>
  <c r="M82" i="6" s="1"/>
  <c r="J82" i="6"/>
  <c r="H82" i="6"/>
  <c r="L81" i="6"/>
  <c r="M81" i="6" s="1"/>
  <c r="J81" i="6"/>
  <c r="H81" i="6"/>
  <c r="L80" i="6"/>
  <c r="M80" i="6" s="1"/>
  <c r="J80" i="6"/>
  <c r="H80" i="6"/>
  <c r="L79" i="6"/>
  <c r="M79" i="6" s="1"/>
  <c r="J79" i="6"/>
  <c r="H79" i="6"/>
  <c r="L78" i="6"/>
  <c r="M78" i="6" s="1"/>
  <c r="J78" i="6"/>
  <c r="H78" i="6"/>
  <c r="L77" i="6"/>
  <c r="M77" i="6" s="1"/>
  <c r="J77" i="6"/>
  <c r="H77" i="6"/>
  <c r="L76" i="6"/>
  <c r="M76" i="6" s="1"/>
  <c r="J76" i="6"/>
  <c r="H76" i="6"/>
  <c r="L75" i="6"/>
  <c r="M75" i="6" s="1"/>
  <c r="J75" i="6"/>
  <c r="H75" i="6"/>
  <c r="L58" i="6"/>
  <c r="M58" i="6" s="1"/>
  <c r="J58" i="6"/>
  <c r="H58" i="6"/>
  <c r="L57" i="6"/>
  <c r="M57" i="6" s="1"/>
  <c r="J57" i="6"/>
  <c r="H57" i="6"/>
  <c r="L56" i="6"/>
  <c r="M56" i="6" s="1"/>
  <c r="J56" i="6"/>
  <c r="H56" i="6"/>
  <c r="L55" i="6"/>
  <c r="M55" i="6" s="1"/>
  <c r="J55" i="6"/>
  <c r="H55" i="6"/>
  <c r="L54" i="6"/>
  <c r="M54" i="6" s="1"/>
  <c r="J54" i="6"/>
  <c r="H54" i="6"/>
  <c r="L53" i="6"/>
  <c r="M53" i="6" s="1"/>
  <c r="J53" i="6"/>
  <c r="H53" i="6"/>
  <c r="L52" i="6"/>
  <c r="M52" i="6" s="1"/>
  <c r="J52" i="6"/>
  <c r="H52" i="6"/>
  <c r="L51" i="6"/>
  <c r="M51" i="6" s="1"/>
  <c r="J51" i="6"/>
  <c r="H51" i="6"/>
  <c r="L50" i="6"/>
  <c r="M50" i="6" s="1"/>
  <c r="J50" i="6"/>
  <c r="H50" i="6"/>
  <c r="L49" i="6"/>
  <c r="M49" i="6" s="1"/>
  <c r="J49" i="6"/>
  <c r="H49" i="6"/>
  <c r="L48" i="6"/>
  <c r="M48" i="6" s="1"/>
  <c r="J48" i="6"/>
  <c r="H48" i="6"/>
  <c r="L47" i="6"/>
  <c r="M47" i="6" s="1"/>
  <c r="J47" i="6"/>
  <c r="H47" i="6"/>
  <c r="L46" i="6"/>
  <c r="M46" i="6" s="1"/>
  <c r="J46" i="6"/>
  <c r="H46" i="6"/>
  <c r="L45" i="6"/>
  <c r="M45" i="6" s="1"/>
  <c r="J45" i="6"/>
  <c r="H45" i="6"/>
  <c r="L44" i="6"/>
  <c r="M44" i="6" s="1"/>
  <c r="J44" i="6"/>
  <c r="H44" i="6"/>
  <c r="L43" i="6"/>
  <c r="M43" i="6" s="1"/>
  <c r="J43" i="6"/>
  <c r="H43" i="6"/>
  <c r="L31" i="6"/>
  <c r="M31" i="6" s="1"/>
  <c r="J31" i="6"/>
  <c r="H31" i="6"/>
  <c r="L24" i="6"/>
  <c r="M24" i="6" s="1"/>
  <c r="J24" i="6"/>
  <c r="H24" i="6"/>
  <c r="L23" i="6"/>
  <c r="M23" i="6" s="1"/>
  <c r="J23" i="6"/>
  <c r="H23" i="6"/>
  <c r="L22" i="6"/>
  <c r="M22" i="6" s="1"/>
  <c r="J22" i="6"/>
  <c r="H22" i="6"/>
  <c r="L21" i="6"/>
  <c r="M21" i="6" s="1"/>
  <c r="J21" i="6"/>
  <c r="H21" i="6"/>
  <c r="L20" i="6"/>
  <c r="M20" i="6" s="1"/>
  <c r="J20" i="6"/>
  <c r="H20" i="6"/>
  <c r="L19" i="6"/>
  <c r="M19" i="6" s="1"/>
  <c r="J19" i="6"/>
  <c r="H19" i="6"/>
  <c r="L18" i="6"/>
  <c r="M18" i="6" s="1"/>
  <c r="J18" i="6"/>
  <c r="H18" i="6"/>
  <c r="L17" i="6"/>
  <c r="M17" i="6" s="1"/>
  <c r="J17" i="6"/>
  <c r="H17" i="6"/>
  <c r="L16" i="6"/>
  <c r="M16" i="6" s="1"/>
  <c r="J16" i="6"/>
  <c r="H16" i="6"/>
  <c r="L15" i="6"/>
  <c r="M15" i="6" s="1"/>
  <c r="J15" i="6"/>
  <c r="H15" i="6"/>
  <c r="L14" i="6"/>
  <c r="M14" i="6" s="1"/>
  <c r="J14" i="6"/>
  <c r="H14" i="6"/>
  <c r="L13" i="6"/>
  <c r="M13" i="6" s="1"/>
  <c r="J13" i="6"/>
  <c r="H13" i="6"/>
  <c r="L12" i="6"/>
  <c r="M12" i="6" s="1"/>
  <c r="J12" i="6"/>
  <c r="H12" i="6"/>
  <c r="L11" i="6"/>
  <c r="M11" i="6" s="1"/>
  <c r="J11" i="6"/>
  <c r="H11" i="6"/>
  <c r="L10" i="6"/>
  <c r="M10" i="6" s="1"/>
  <c r="J10" i="6"/>
  <c r="H10" i="6"/>
  <c r="L9" i="6"/>
  <c r="M9" i="6" s="1"/>
  <c r="J9" i="6"/>
  <c r="H9" i="6"/>
  <c r="L8" i="6"/>
  <c r="M8" i="6" s="1"/>
  <c r="J8" i="6"/>
  <c r="H8" i="6"/>
  <c r="J176" i="1" l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31" i="1"/>
  <c r="J30" i="1"/>
  <c r="J29" i="1"/>
  <c r="J28" i="1"/>
  <c r="J27" i="1"/>
  <c r="J26" i="1"/>
  <c r="J25" i="1"/>
  <c r="J24" i="1"/>
  <c r="J23" i="1"/>
  <c r="J22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H174" i="3" l="1"/>
  <c r="H173" i="3"/>
  <c r="H172" i="3"/>
  <c r="H171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171" i="4" l="1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</calcChain>
</file>

<file path=xl/sharedStrings.xml><?xml version="1.0" encoding="utf-8"?>
<sst xmlns="http://schemas.openxmlformats.org/spreadsheetml/2006/main" count="2040" uniqueCount="566">
  <si>
    <t xml:space="preserve"> Г Р</t>
  </si>
  <si>
    <t>Категория</t>
  </si>
  <si>
    <t xml:space="preserve">рез-т </t>
  </si>
  <si>
    <t>многоборье</t>
  </si>
  <si>
    <t>U21</t>
  </si>
  <si>
    <t>U17</t>
  </si>
  <si>
    <t>U14</t>
  </si>
  <si>
    <t>U12</t>
  </si>
  <si>
    <t xml:space="preserve"> рейтинг ЕА</t>
  </si>
  <si>
    <t>BLR</t>
  </si>
  <si>
    <t>GER</t>
  </si>
  <si>
    <t>CZE</t>
  </si>
  <si>
    <t>AUT</t>
  </si>
  <si>
    <t>UKR</t>
  </si>
  <si>
    <t>FRA</t>
  </si>
  <si>
    <t>GBR</t>
  </si>
  <si>
    <t>SUI</t>
  </si>
  <si>
    <t>Страна</t>
  </si>
  <si>
    <t>ДИНАМИЧЕСКИЙ РЕЙТИНГ</t>
  </si>
  <si>
    <t>СЛАЛОМ</t>
  </si>
  <si>
    <t>№ пп</t>
  </si>
  <si>
    <t>Фамилия, имя</t>
  </si>
  <si>
    <t>буи</t>
  </si>
  <si>
    <t>примеча- ние</t>
  </si>
  <si>
    <t>очки</t>
  </si>
  <si>
    <t>25S071R</t>
  </si>
  <si>
    <t>ITA</t>
  </si>
  <si>
    <t>25EURO05</t>
  </si>
  <si>
    <t>25ITA001</t>
  </si>
  <si>
    <t>25CZE002</t>
  </si>
  <si>
    <t>25IWWF04</t>
  </si>
  <si>
    <t>2004</t>
  </si>
  <si>
    <t>25ЧРБ</t>
  </si>
  <si>
    <t>1,50/55/12.00</t>
  </si>
  <si>
    <t>25КС-1</t>
  </si>
  <si>
    <t>места в рейтинге при одинаковых результатах определяются по второму результату спортсмена.</t>
  </si>
  <si>
    <t>отсутствие места в графе "рейтинг ЕА" означает отсутствие результата в данном виде,  соответствующего требованию в критериях</t>
  </si>
  <si>
    <t>2008</t>
  </si>
  <si>
    <t>2010</t>
  </si>
  <si>
    <t>2006</t>
  </si>
  <si>
    <t>2007</t>
  </si>
  <si>
    <t>GRE</t>
  </si>
  <si>
    <t>25AUT006</t>
  </si>
  <si>
    <t>2011</t>
  </si>
  <si>
    <t>2,00/55/12.00</t>
  </si>
  <si>
    <t>DEN</t>
  </si>
  <si>
    <t>SVK</t>
  </si>
  <si>
    <t>2009</t>
  </si>
  <si>
    <t>25EURO06</t>
  </si>
  <si>
    <t>2,00/55/13.00</t>
  </si>
  <si>
    <t>1,50/55/13.00</t>
  </si>
  <si>
    <t>25ПЕ14</t>
  </si>
  <si>
    <t>2014</t>
  </si>
  <si>
    <t>2013</t>
  </si>
  <si>
    <t>25ITA015</t>
  </si>
  <si>
    <t>2012</t>
  </si>
  <si>
    <t>25AUT003</t>
  </si>
  <si>
    <t>POL</t>
  </si>
  <si>
    <t>*</t>
  </si>
  <si>
    <t>ФИГУРНОЕ КАТАНИЕ</t>
  </si>
  <si>
    <t>Фамилия , имя</t>
  </si>
  <si>
    <t>FIN</t>
  </si>
  <si>
    <t>Многоборье</t>
  </si>
  <si>
    <t>МНОГОБОРЬЕ</t>
  </si>
  <si>
    <t>Г.Р.</t>
  </si>
  <si>
    <t xml:space="preserve">Категория </t>
  </si>
  <si>
    <t>Слалом</t>
  </si>
  <si>
    <t xml:space="preserve">Фигуры </t>
  </si>
  <si>
    <t>Трамплин</t>
  </si>
  <si>
    <t>Сумма по трем видам</t>
  </si>
  <si>
    <t xml:space="preserve"> место в  рейтинге ЕА</t>
  </si>
  <si>
    <t>соревно вания</t>
  </si>
  <si>
    <t>Результат</t>
  </si>
  <si>
    <t>Буи</t>
  </si>
  <si>
    <t>рез-т            Очки ф.к.</t>
  </si>
  <si>
    <t>рез-т  метры</t>
  </si>
  <si>
    <t>Много-борье</t>
  </si>
  <si>
    <t>Много-борье (очки)</t>
  </si>
  <si>
    <t>1</t>
  </si>
  <si>
    <t>25EURO03</t>
  </si>
  <si>
    <t>2</t>
  </si>
  <si>
    <t>3</t>
  </si>
  <si>
    <t>4</t>
  </si>
  <si>
    <t>5</t>
  </si>
  <si>
    <t>6</t>
  </si>
  <si>
    <t>7</t>
  </si>
  <si>
    <t>8</t>
  </si>
  <si>
    <t>9</t>
  </si>
  <si>
    <t>26S022R</t>
  </si>
  <si>
    <t>10</t>
  </si>
  <si>
    <t>11</t>
  </si>
  <si>
    <t>12</t>
  </si>
  <si>
    <t>2005</t>
  </si>
  <si>
    <t>13</t>
  </si>
  <si>
    <t>25RL RB</t>
  </si>
  <si>
    <t>* нет результата на скорости , с которой начисляются  многоборные очки.  Очки не начисляются.</t>
  </si>
  <si>
    <t>** Максимально возможный результат  в данной возрастной категории с начислением очков  для многоборья</t>
  </si>
  <si>
    <r>
      <t xml:space="preserve"> перешедшие  в старшую возрастную группу в 2026г.  - </t>
    </r>
    <r>
      <rPr>
        <sz val="12"/>
        <color rgb="FFFF0000"/>
        <rFont val="Times New Roman"/>
        <family val="1"/>
        <charset val="204"/>
      </rPr>
      <t>выделено красным цветом</t>
    </r>
  </si>
  <si>
    <t>"Результат европейского рейтинга</t>
  </si>
  <si>
    <t>25FRA005</t>
  </si>
  <si>
    <t>25ITA004</t>
  </si>
  <si>
    <t>5,00/55/13.00</t>
  </si>
  <si>
    <t>IWF</t>
  </si>
  <si>
    <t>** Максимально возможный результат для многоборья в данной возрастной категории</t>
  </si>
  <si>
    <t xml:space="preserve">рез-т  </t>
  </si>
  <si>
    <t>метры</t>
  </si>
  <si>
    <t xml:space="preserve">рез-т           </t>
  </si>
  <si>
    <t xml:space="preserve"> (очки)</t>
  </si>
  <si>
    <t>очки ф.к.</t>
  </si>
  <si>
    <r>
      <t xml:space="preserve"> перешедшие  в старшую возрастную группу в 2026г.  - </t>
    </r>
    <r>
      <rPr>
        <sz val="9"/>
        <color rgb="FFFF0000"/>
        <rFont val="Times New Roman"/>
        <family val="1"/>
        <charset val="204"/>
      </rPr>
      <t>выделено красным цветом</t>
    </r>
  </si>
  <si>
    <t>ПРЫЖКИ С ТРАМПЛИНА</t>
  </si>
  <si>
    <t>25GRE006</t>
  </si>
  <si>
    <t xml:space="preserve">Мужчины </t>
  </si>
  <si>
    <t>Мужчины</t>
  </si>
  <si>
    <t>№</t>
  </si>
  <si>
    <t>место рейтинг ЕА</t>
  </si>
  <si>
    <t>OM</t>
  </si>
  <si>
    <t>Poland Joel</t>
  </si>
  <si>
    <t>Duplan Fribourg Tristan</t>
  </si>
  <si>
    <t>25S070R</t>
  </si>
  <si>
    <t>Garcia Axel</t>
  </si>
  <si>
    <t>25FRA014</t>
  </si>
  <si>
    <t>Marenzi Edoardo</t>
  </si>
  <si>
    <t>Kolman Martin</t>
  </si>
  <si>
    <t>25ARG002</t>
  </si>
  <si>
    <t>Benatti Nicholas</t>
  </si>
  <si>
    <t>Duplan Fribourg Pol</t>
  </si>
  <si>
    <t>25FRA206</t>
  </si>
  <si>
    <t>Kuhn Dominic</t>
  </si>
  <si>
    <t>Wild Tim</t>
  </si>
  <si>
    <t>Filaretov Damir</t>
  </si>
  <si>
    <t>Gschiel Alexander</t>
  </si>
  <si>
    <t>Мельник Степан</t>
  </si>
  <si>
    <t>25КС-1 НП</t>
  </si>
  <si>
    <t>Иванов Федор</t>
  </si>
  <si>
    <t>Семавин Савелий</t>
  </si>
  <si>
    <t>Сенько Марк</t>
  </si>
  <si>
    <t xml:space="preserve">25КС-2 Вега </t>
  </si>
  <si>
    <t>14"</t>
  </si>
  <si>
    <t>Mazurkevich Vasiliy</t>
  </si>
  <si>
    <t>Мужчины до 21 г.</t>
  </si>
  <si>
    <t>Mykhailichenko Mykhailo</t>
  </si>
  <si>
    <t>Elias Adrian</t>
  </si>
  <si>
    <t>Marino Vincenzo</t>
  </si>
  <si>
    <t>Parkin Tom</t>
  </si>
  <si>
    <t>Zelentsov Ivan</t>
  </si>
  <si>
    <t>La Malfa Edoardo</t>
  </si>
  <si>
    <t>Acquaviva Giuseppe</t>
  </si>
  <si>
    <t>Kousathanas Ioannis</t>
  </si>
  <si>
    <t>Oldorff Henri</t>
  </si>
  <si>
    <t>25SUI003</t>
  </si>
  <si>
    <t>Ahammer Vincent</t>
  </si>
  <si>
    <t>Danisheuski Siarhei</t>
  </si>
  <si>
    <t>25S075R</t>
  </si>
  <si>
    <t>Boys U17</t>
  </si>
  <si>
    <t>25FRA217</t>
  </si>
  <si>
    <t>Serafica Ettore</t>
  </si>
  <si>
    <t>Coster Harley</t>
  </si>
  <si>
    <t>Silvestros Philippos</t>
  </si>
  <si>
    <t>Polidor Ales</t>
  </si>
  <si>
    <t>Vesely Tobias</t>
  </si>
  <si>
    <t>25CZE001</t>
  </si>
  <si>
    <t>Kuhne Lars</t>
  </si>
  <si>
    <t>Hardy Camille</t>
  </si>
  <si>
    <t>Carrington Buddy</t>
  </si>
  <si>
    <t>Martynov Leonid</t>
  </si>
  <si>
    <t>Гирель Мирон</t>
  </si>
  <si>
    <t>Смолич Глеб</t>
  </si>
  <si>
    <t>25ПРБ14</t>
  </si>
  <si>
    <t>Михно Даниил</t>
  </si>
  <si>
    <t>Мащенко Иван</t>
  </si>
  <si>
    <t>Boys U14</t>
  </si>
  <si>
    <t>25GBR030</t>
  </si>
  <si>
    <t>Handziuk Danyil</t>
  </si>
  <si>
    <t>Hnatenko Mykhailo</t>
  </si>
  <si>
    <t>Sokolov Yakov</t>
  </si>
  <si>
    <t>2016</t>
  </si>
  <si>
    <t>10 M</t>
  </si>
  <si>
    <t>Stockinger Franz-Josef</t>
  </si>
  <si>
    <t>Gut Leon</t>
  </si>
  <si>
    <t>Antonopoulos Nikolaos</t>
  </si>
  <si>
    <t xml:space="preserve">КС-2 Вега </t>
  </si>
  <si>
    <t>Hnatenko Hryhorii</t>
  </si>
  <si>
    <t>Lammi Arron</t>
  </si>
  <si>
    <t>Pylypenko Aron</t>
  </si>
  <si>
    <t>Critchley Jack</t>
  </si>
  <si>
    <t>Rauchenwald Luca</t>
  </si>
  <si>
    <t>Morozov Igor</t>
  </si>
  <si>
    <t xml:space="preserve">M35+ </t>
  </si>
  <si>
    <t>Parth Florian</t>
  </si>
  <si>
    <t>Caldarola Francesco</t>
  </si>
  <si>
    <t>25ITA016</t>
  </si>
  <si>
    <t>Hazelwood Robert</t>
  </si>
  <si>
    <t>Shpak Stepan</t>
  </si>
  <si>
    <t>25C058R</t>
  </si>
  <si>
    <t>примечание</t>
  </si>
  <si>
    <t>25ITA006</t>
  </si>
  <si>
    <t>Domino Oscar</t>
  </si>
  <si>
    <t>Gross Albert</t>
  </si>
  <si>
    <t>Wienerroither Maximilian</t>
  </si>
  <si>
    <t>Verhaeghe-Pellicer Joshua</t>
  </si>
  <si>
    <t>Wolfisberg Tullio</t>
  </si>
  <si>
    <t>Fearn Charlie</t>
  </si>
  <si>
    <t xml:space="preserve"> 25ПЕ13</t>
  </si>
  <si>
    <t>Assennato Antonio</t>
  </si>
  <si>
    <t>25SWE004</t>
  </si>
  <si>
    <t>Lange Neo</t>
  </si>
  <si>
    <t xml:space="preserve"> 25КС2 ВЕГА</t>
  </si>
  <si>
    <t>Sleszynski Maksymilian</t>
  </si>
  <si>
    <t>Wojnar Frederic</t>
  </si>
  <si>
    <t>Broto Arthur</t>
  </si>
  <si>
    <t>-12 M</t>
  </si>
  <si>
    <t>Broto Gabriel</t>
  </si>
  <si>
    <t>25FIN003</t>
  </si>
  <si>
    <t xml:space="preserve"> Мужчины</t>
  </si>
  <si>
    <t>0,00/58/10.75</t>
  </si>
  <si>
    <t>1,00/58/10.25</t>
  </si>
  <si>
    <t>0,50/58/11.25</t>
  </si>
  <si>
    <t>4,00/58/10.75</t>
  </si>
  <si>
    <t>3,00/58/10.25</t>
  </si>
  <si>
    <t>2,00/58/10.75</t>
  </si>
  <si>
    <t>ОМ</t>
  </si>
  <si>
    <t>4.00/58/11.25</t>
  </si>
  <si>
    <t>4,00/58/11.25</t>
  </si>
  <si>
    <t>1,50/58/10.75</t>
  </si>
  <si>
    <t>25S088R</t>
  </si>
  <si>
    <t>4,00/58/12.00</t>
  </si>
  <si>
    <t>1,50/58/12,00</t>
  </si>
  <si>
    <t>НЕТ ДАННЫХ В СТОЛБЦЕ N (место в рейтинге ЕА) - результат спортсмена не попадает в зону критериев</t>
  </si>
  <si>
    <t>2,50/58/11.25</t>
  </si>
  <si>
    <t>Мужчины до 21 года</t>
  </si>
  <si>
    <t>1,50/58/11.25</t>
  </si>
  <si>
    <t>3,00/58/11.25</t>
  </si>
  <si>
    <t>1,00/58/11.25</t>
  </si>
  <si>
    <t>"Результат европейского рейтинга 2025</t>
  </si>
  <si>
    <t>Юниоры  до 17 лет</t>
  </si>
  <si>
    <t>2,00/58/11.25</t>
  </si>
  <si>
    <t>0,50/58/12.00</t>
  </si>
  <si>
    <t>4,50/58/13.00</t>
  </si>
  <si>
    <t>1,50/58/13.00</t>
  </si>
  <si>
    <t>2,50/58/12.00</t>
  </si>
  <si>
    <t>2,00/58/13.00</t>
  </si>
  <si>
    <t>Кацапов Кирилл</t>
  </si>
  <si>
    <t>*6/55/18.25</t>
  </si>
  <si>
    <t>21"</t>
  </si>
  <si>
    <t>Ivanou Fiodar</t>
  </si>
  <si>
    <t>*6,00/55/18.25</t>
  </si>
  <si>
    <t>Юноши до 14 лет</t>
  </si>
  <si>
    <t>2.00/55/14.25</t>
  </si>
  <si>
    <t>0,50/55/13.00</t>
  </si>
  <si>
    <t>1,00/55/14.25</t>
  </si>
  <si>
    <t>Рейтинг 2025</t>
  </si>
  <si>
    <t>-14 M</t>
  </si>
  <si>
    <t>38,10m</t>
  </si>
  <si>
    <t>30,50m</t>
  </si>
  <si>
    <t>*3,00/55/13.00</t>
  </si>
  <si>
    <t>32,10m</t>
  </si>
  <si>
    <t>29,90m</t>
  </si>
  <si>
    <t>Mashchenka Ivan</t>
  </si>
  <si>
    <t>Bottcher Nathan</t>
  </si>
  <si>
    <t>31,60m</t>
  </si>
  <si>
    <t xml:space="preserve"> OPEN MEN</t>
  </si>
  <si>
    <t>Winter Frederick</t>
  </si>
  <si>
    <t>Asher William</t>
  </si>
  <si>
    <t>Degasperi Thomas</t>
  </si>
  <si>
    <t>Caruso Brando</t>
  </si>
  <si>
    <t>Davies Arron</t>
  </si>
  <si>
    <t>25MON001</t>
  </si>
  <si>
    <t>Luzzeri Matteo</t>
  </si>
  <si>
    <t>26S021R</t>
  </si>
  <si>
    <t>Попков Андрей</t>
  </si>
  <si>
    <t>1.50/58/11.25</t>
  </si>
  <si>
    <t>Хаментовский Федор</t>
  </si>
  <si>
    <t>MEN U21</t>
  </si>
  <si>
    <t>Faeh Nicolas</t>
  </si>
  <si>
    <t>25FRA006</t>
  </si>
  <si>
    <t>Georges Matteo</t>
  </si>
  <si>
    <t>Cederquist Leo</t>
  </si>
  <si>
    <t>Pollard Noah</t>
  </si>
  <si>
    <t>Petropoulos Christos</t>
  </si>
  <si>
    <t>25Вега  КС2</t>
  </si>
  <si>
    <t>Уколов Антон</t>
  </si>
  <si>
    <t>2.00/58/14.25</t>
  </si>
  <si>
    <t>ПРБ РБ 21</t>
  </si>
  <si>
    <t>Wild Theo</t>
  </si>
  <si>
    <t>25FRA009</t>
  </si>
  <si>
    <t>Attensam Constantin</t>
  </si>
  <si>
    <t>Constantinou Andreas</t>
  </si>
  <si>
    <t>Schonauer Alessandro</t>
  </si>
  <si>
    <t>Vermeulen Leon</t>
  </si>
  <si>
    <t>Cosgrove James</t>
  </si>
  <si>
    <t>**6.00/55/18.25</t>
  </si>
  <si>
    <t>Austras Vincentas</t>
  </si>
  <si>
    <t>Ehrengren Edvard</t>
  </si>
  <si>
    <t>25DEN003</t>
  </si>
  <si>
    <t>Andersen Arthur Carl</t>
  </si>
  <si>
    <t>DAILLAND Thibaut</t>
  </si>
  <si>
    <t>35+</t>
  </si>
  <si>
    <t> FRA</t>
  </si>
  <si>
    <t>Fortamps Olivier</t>
  </si>
  <si>
    <t>45+</t>
  </si>
  <si>
    <t> BEL</t>
  </si>
  <si>
    <t>25BEL005</t>
  </si>
  <si>
    <t> UKR</t>
  </si>
  <si>
    <t>26IWWF02</t>
  </si>
  <si>
    <t>26CHI001</t>
  </si>
  <si>
    <t>25CYP002</t>
  </si>
  <si>
    <t> GBR</t>
  </si>
  <si>
    <t>25USA165</t>
  </si>
  <si>
    <t>Törnquist Tim</t>
  </si>
  <si>
    <t> SWE</t>
  </si>
  <si>
    <t> ITA</t>
  </si>
  <si>
    <t> CZE</t>
  </si>
  <si>
    <t>Attensam Nikolaus</t>
  </si>
  <si>
    <t>Open</t>
  </si>
  <si>
    <t> AUT</t>
  </si>
  <si>
    <t>**</t>
  </si>
  <si>
    <t> GRE</t>
  </si>
  <si>
    <t> CYP</t>
  </si>
  <si>
    <t> GER</t>
  </si>
  <si>
    <t>Mårtensson Malte</t>
  </si>
  <si>
    <t> POL</t>
  </si>
  <si>
    <t> LTU</t>
  </si>
  <si>
    <t> SUI</t>
  </si>
  <si>
    <t>5.50/55/13.00</t>
  </si>
  <si>
    <t>4.50/55/13.00</t>
  </si>
  <si>
    <t>25USA051</t>
  </si>
  <si>
    <t>Over 35</t>
  </si>
  <si>
    <t> IWF</t>
  </si>
  <si>
    <t>Filchenko Danylo</t>
  </si>
  <si>
    <t>26USA049</t>
  </si>
  <si>
    <t>25USA123</t>
  </si>
  <si>
    <t>LAVAU Clarens</t>
  </si>
  <si>
    <t>GARCIA Axel</t>
  </si>
  <si>
    <t>Under 17</t>
  </si>
  <si>
    <t>POITOUX CHRISTMANN Charles</t>
  </si>
  <si>
    <t>SOUCI Benjamin</t>
  </si>
  <si>
    <t>DESCUNS Sacha</t>
  </si>
  <si>
    <t>GERMAIN Pierre Louis</t>
  </si>
  <si>
    <t>SAUNIER Thimote</t>
  </si>
  <si>
    <t>MAUMY Aurélien</t>
  </si>
  <si>
    <t>MAUMY Emil</t>
  </si>
  <si>
    <t>Barron Etienne</t>
  </si>
  <si>
    <t>Björkman Nils</t>
  </si>
  <si>
    <t>DUPLAN FRIBOURG Louis</t>
  </si>
  <si>
    <t>DUPLAN FRIBOURG Pol</t>
  </si>
  <si>
    <t>26GBR015</t>
  </si>
  <si>
    <t>GARCIA Aurel</t>
  </si>
  <si>
    <t>26ОРС</t>
  </si>
  <si>
    <t>Donnerstål Isak</t>
  </si>
  <si>
    <t xml:space="preserve"> 265ОРС</t>
  </si>
  <si>
    <t>26FRA007</t>
  </si>
  <si>
    <t>Jackson Freddie</t>
  </si>
  <si>
    <t>GRAHAM LUCA</t>
  </si>
  <si>
    <t>26MON001</t>
  </si>
  <si>
    <t>8-9</t>
  </si>
  <si>
    <t>10-12</t>
  </si>
  <si>
    <r>
      <t xml:space="preserve">1 </t>
    </r>
    <r>
      <rPr>
        <b/>
        <sz val="12"/>
        <color rgb="FFFF0000"/>
        <rFont val="Symbol"/>
        <family val="1"/>
        <charset val="2"/>
      </rPr>
      <t>­</t>
    </r>
  </si>
  <si>
    <t>26GER008</t>
  </si>
  <si>
    <t>4.50/55/12.00</t>
  </si>
  <si>
    <r>
      <t>7</t>
    </r>
    <r>
      <rPr>
        <sz val="12"/>
        <color rgb="FFFF0000"/>
        <rFont val="Symbol"/>
        <family val="1"/>
        <charset val="2"/>
      </rPr>
      <t>­</t>
    </r>
  </si>
  <si>
    <t>5,00/58/12.00</t>
  </si>
  <si>
    <t>4.50/58/13.00</t>
  </si>
  <si>
    <t>26ЧРБ</t>
  </si>
  <si>
    <t>26RL RB</t>
  </si>
  <si>
    <t>**6.00/55/18.26</t>
  </si>
  <si>
    <t>2,00/58/12.00</t>
  </si>
  <si>
    <t xml:space="preserve">максимально возможный для получения многоборных очков результат. Подсчет со скорости 52/18,25 </t>
  </si>
  <si>
    <t xml:space="preserve">максимально возможный для получения многоборных очков результат. Подсчет со скорости 43/18,25  </t>
  </si>
  <si>
    <t>Прямого соответствия порядкового номера спортсмена и его номера  в  динамическом рейтинге  нет за исключением двенадати первых результатов!</t>
  </si>
  <si>
    <t>НЕТ ДАННЫХ В СТОЛБЦЕ N (место в рейтинге ЕА) - результат спортсмена не попадает в зону критериев на указанную дату</t>
  </si>
  <si>
    <t>5,00/58/18.25</t>
  </si>
  <si>
    <t xml:space="preserve">максимально возможный для получения многоборных очков результат. Подсчет со скорости 58/18,25 </t>
  </si>
  <si>
    <t xml:space="preserve">Синим цветом выделены результаты, которые были улучшены на дату создания рейтинга.  Черным цветом -результаты, показанные в 2025 году,  или результаты, которые были внесены в  предыдущий рейтинг и оставшиеся без изменений </t>
  </si>
  <si>
    <t xml:space="preserve"> по ВОДНОЛЫЖНОМУ СПОРТУ за КАТЕРОМ  на  13/08/.2026 </t>
  </si>
  <si>
    <t>рейтинг на 13.08.2026</t>
  </si>
  <si>
    <t>26ITA004</t>
  </si>
  <si>
    <t>Ryanzin Vladimir</t>
  </si>
  <si>
    <t>Over 45</t>
  </si>
  <si>
    <t>26EURO07</t>
  </si>
  <si>
    <t>26USA018</t>
  </si>
  <si>
    <t>58,3</t>
  </si>
  <si>
    <t>Papkou Andrei</t>
  </si>
  <si>
    <t>26прб21</t>
  </si>
  <si>
    <t xml:space="preserve"> по ВОДНОЛЫЖНОМУ СПОРТУ за КАТЕРОМ  на 13.08.2026 </t>
  </si>
  <si>
    <t>Westlund Elliot</t>
  </si>
  <si>
    <t>26SWE023</t>
  </si>
  <si>
    <t>26ESP001</t>
  </si>
  <si>
    <t>26GRE003</t>
  </si>
  <si>
    <t>26AUT004</t>
  </si>
  <si>
    <t>26EURO02</t>
  </si>
  <si>
    <t>МВИ26</t>
  </si>
  <si>
    <t>1 ⇧</t>
  </si>
  <si>
    <t>26ITA003</t>
  </si>
  <si>
    <t>26AUT001</t>
  </si>
  <si>
    <t>Schnögl Simon</t>
  </si>
  <si>
    <t>26GER012</t>
  </si>
  <si>
    <t>Böttcher Nathan</t>
  </si>
  <si>
    <t>Boys+A135:I156 U14</t>
  </si>
  <si>
    <r>
      <t>1­</t>
    </r>
    <r>
      <rPr>
        <b/>
        <sz val="12"/>
        <color rgb="FFFF0000"/>
        <rFont val="Yu Gothic"/>
        <family val="2"/>
        <charset val="204"/>
      </rPr>
      <t>⇧</t>
    </r>
  </si>
  <si>
    <t>26SUI002</t>
  </si>
  <si>
    <t>26BLR001</t>
  </si>
  <si>
    <r>
      <t>6</t>
    </r>
    <r>
      <rPr>
        <b/>
        <sz val="12"/>
        <color rgb="FFFF0000"/>
        <rFont val="Symbol"/>
        <family val="1"/>
        <charset val="2"/>
      </rPr>
      <t>­</t>
    </r>
  </si>
  <si>
    <t>26FIN002</t>
  </si>
  <si>
    <r>
      <t>7</t>
    </r>
    <r>
      <rPr>
        <sz val="12"/>
        <color rgb="FFFF0000"/>
        <rFont val="Times New Roman"/>
        <family val="1"/>
        <charset val="204"/>
      </rPr>
      <t>⇧</t>
    </r>
  </si>
  <si>
    <t>26прб14</t>
  </si>
  <si>
    <t>Schnögl Paul</t>
  </si>
  <si>
    <t>Mattsson Elliot</t>
  </si>
  <si>
    <t>26NOR010</t>
  </si>
  <si>
    <t>26GBR010</t>
  </si>
  <si>
    <t>GILG Martin</t>
  </si>
  <si>
    <t>26FRA020</t>
  </si>
  <si>
    <t>KOLIESNIKOV YEHOR</t>
  </si>
  <si>
    <t>26GRE004</t>
  </si>
  <si>
    <t>код соревнований в ЕМС</t>
  </si>
  <si>
    <t>26CAN004</t>
  </si>
  <si>
    <t> BLR</t>
  </si>
  <si>
    <t>26GEO001</t>
  </si>
  <si>
    <t>26AUT005</t>
  </si>
  <si>
    <t>25USA052</t>
  </si>
  <si>
    <t>Nielsen Tue Ernst</t>
  </si>
  <si>
    <t> DEN</t>
  </si>
  <si>
    <t> SVK</t>
  </si>
  <si>
    <t>26GRE005</t>
  </si>
  <si>
    <t>26FRA005</t>
  </si>
  <si>
    <t>26GBR009</t>
  </si>
  <si>
    <t>Turp Sebastian</t>
  </si>
  <si>
    <t>26GBR013</t>
  </si>
  <si>
    <t>Crossland Harrison</t>
  </si>
  <si>
    <t>26ПРБ14</t>
  </si>
  <si>
    <t>26BEL003</t>
  </si>
  <si>
    <t>26CZE001</t>
  </si>
  <si>
    <t>SILVESTROS Philippos</t>
  </si>
  <si>
    <t>U10</t>
  </si>
  <si>
    <t xml:space="preserve"> по ВОДНОЛЫЖНОМУ СПОРТУ за КАТЕРОМ  на  13.08.2026 </t>
  </si>
  <si>
    <t xml:space="preserve"> по ВОДНОЛЫЖНОМУ СПОРТУ за КАТЕРОМ  на  13.08.2026  </t>
  </si>
  <si>
    <t>3.50/55.00/11.25</t>
  </si>
  <si>
    <t>Динамический RL РБ</t>
  </si>
  <si>
    <t>1.50/58.00/9.75</t>
  </si>
  <si>
    <t>26FRA021</t>
  </si>
  <si>
    <t>5.00/58.00/10.25</t>
  </si>
  <si>
    <t>26FRA002</t>
  </si>
  <si>
    <t>4.00/58.00/10.25</t>
  </si>
  <si>
    <t>25USA070</t>
  </si>
  <si>
    <t>26USA066</t>
  </si>
  <si>
    <t>3.00/58.00/10.25</t>
  </si>
  <si>
    <t>25GBR029</t>
  </si>
  <si>
    <t>26USA106</t>
  </si>
  <si>
    <t>2.50/58.00/10.25</t>
  </si>
  <si>
    <t>Schultz-Soerensen Victor</t>
  </si>
  <si>
    <t>14-29</t>
  </si>
  <si>
    <t>Engelhardt Moritz</t>
  </si>
  <si>
    <t>26HUN001</t>
  </si>
  <si>
    <t>4.50/58.00/10.75</t>
  </si>
  <si>
    <t>32-33</t>
  </si>
  <si>
    <t>Kazlowski Alexander</t>
  </si>
  <si>
    <t>26AUT011</t>
  </si>
  <si>
    <t>4.00/58.00/10.75</t>
  </si>
  <si>
    <t>4.50/58.00/11.25</t>
  </si>
  <si>
    <t>0.50/58/11.25</t>
  </si>
  <si>
    <t>Under 21</t>
  </si>
  <si>
    <t>2.00/58.00/10.25</t>
  </si>
  <si>
    <t>25MON002</t>
  </si>
  <si>
    <t>1.00/58.00/10.25</t>
  </si>
  <si>
    <t>U 17</t>
  </si>
  <si>
    <t>0.50/58.00/10.25</t>
  </si>
  <si>
    <r>
      <rPr>
        <b/>
        <sz val="12"/>
        <color rgb="FFFFC000"/>
        <rFont val="Times New Roman"/>
        <family val="1"/>
        <charset val="204"/>
      </rPr>
      <t>4-5</t>
    </r>
  </si>
  <si>
    <t>26FRA026</t>
  </si>
  <si>
    <t>3.00/58.00/10.75</t>
  </si>
  <si>
    <t>7-12</t>
  </si>
  <si>
    <t>2.50/58.00/10.75</t>
  </si>
  <si>
    <t>2.00/58.00/10.75</t>
  </si>
  <si>
    <t>1.50/58.00/10.75</t>
  </si>
  <si>
    <t>Hansson Ricky</t>
  </si>
  <si>
    <t>1.00/58.00/10.75</t>
  </si>
  <si>
    <t>26ITA001</t>
  </si>
  <si>
    <t>4.00/58.00/11.25</t>
  </si>
  <si>
    <t>26GBR005</t>
  </si>
  <si>
    <t>26FRA041</t>
  </si>
  <si>
    <t>5.00/58.00/11.25</t>
  </si>
  <si>
    <t>3.00/58.00/11.25</t>
  </si>
  <si>
    <t>1.50/58.00/11.25</t>
  </si>
  <si>
    <t>Sassmann Paul</t>
  </si>
  <si>
    <t>1.00/58.00/11.25</t>
  </si>
  <si>
    <t>2.00/58.00/11.25</t>
  </si>
  <si>
    <t> MAR</t>
  </si>
  <si>
    <t>5.25/58.00/12.00</t>
  </si>
  <si>
    <t>4.00/58.00/12.00</t>
  </si>
  <si>
    <t>16-19</t>
  </si>
  <si>
    <t>25NOR002</t>
  </si>
  <si>
    <t>2./00/55/11.00</t>
  </si>
  <si>
    <t>2.00/55.00/11.25</t>
  </si>
  <si>
    <t>26CZE004</t>
  </si>
  <si>
    <t>0.50/55.00/12.00</t>
  </si>
  <si>
    <t>U 14</t>
  </si>
  <si>
    <t>5.00/55.00/13.00</t>
  </si>
  <si>
    <t>4.50/55.00/13.00</t>
  </si>
  <si>
    <t xml:space="preserve">Сенько Марк </t>
  </si>
  <si>
    <t>3.50/55.00/13.00</t>
  </si>
  <si>
    <t>3.00/55.00/13.00</t>
  </si>
  <si>
    <t>2.00/55.00/13.00</t>
  </si>
  <si>
    <t>1.00/55.00/13.00</t>
  </si>
  <si>
    <t>13-14</t>
  </si>
  <si>
    <t xml:space="preserve">Михно Даниил </t>
  </si>
  <si>
    <t>5.50/55/14.00</t>
  </si>
  <si>
    <t> FIN</t>
  </si>
  <si>
    <t>5.00/55.00/14.25</t>
  </si>
  <si>
    <t>4.00/55.00/14.25</t>
  </si>
  <si>
    <t>Bonetti Alessandro</t>
  </si>
  <si>
    <t>3.00/55.00/14.25</t>
  </si>
  <si>
    <t>26SWE019</t>
  </si>
  <si>
    <t>Sassmann Maximilian</t>
  </si>
  <si>
    <t>2.00/55.00/14.25</t>
  </si>
  <si>
    <t>0.50/55/14.25</t>
  </si>
  <si>
    <t>5,0/58/13.00</t>
  </si>
  <si>
    <t>3.00/58/12.00</t>
  </si>
  <si>
    <t>5.00/58/12.00</t>
  </si>
  <si>
    <t>300/58/12.00</t>
  </si>
  <si>
    <t>26МВИ</t>
  </si>
  <si>
    <t>26мви</t>
  </si>
  <si>
    <t>2,00/55/11.00</t>
  </si>
  <si>
    <t>0.00/55/12.00</t>
  </si>
  <si>
    <t>1,50/55/11.00</t>
  </si>
  <si>
    <t>3.50/55/13.00</t>
  </si>
  <si>
    <t>2.50/55/14.25</t>
  </si>
  <si>
    <t>Smolich Hleb</t>
  </si>
  <si>
    <t>5.50/55/14.25</t>
  </si>
  <si>
    <t>1.0/55/14,25</t>
  </si>
  <si>
    <t>Girel Miron</t>
  </si>
  <si>
    <t>0,5/55/14,25</t>
  </si>
  <si>
    <t>1,00/55/13.00</t>
  </si>
  <si>
    <t>26ПРБ21</t>
  </si>
  <si>
    <t>25ЧЕ</t>
  </si>
  <si>
    <t>25-26 RL RB</t>
  </si>
  <si>
    <t>2,5/58/10,75</t>
  </si>
  <si>
    <t xml:space="preserve"> Coster Harley</t>
  </si>
  <si>
    <t>5,00/58/13.00</t>
  </si>
  <si>
    <t xml:space="preserve"> Fearn Charlie</t>
  </si>
  <si>
    <t>3,5/58/11.25</t>
  </si>
  <si>
    <t>1,5/58/12.00</t>
  </si>
  <si>
    <t xml:space="preserve">26EURO07
</t>
  </si>
  <si>
    <t>0,5/58/10.25</t>
  </si>
  <si>
    <t>5,00/58/11.25</t>
  </si>
  <si>
    <t>26AUT006</t>
  </si>
  <si>
    <t>3.50/58/10.75</t>
  </si>
  <si>
    <t>25RL RB;   26RL  RB</t>
  </si>
  <si>
    <t>результаты рейтинга Республики Беларусь, которые могут отличаться от результатов ЕМС</t>
  </si>
  <si>
    <r>
      <t>3</t>
    </r>
    <r>
      <rPr>
        <b/>
        <sz val="12"/>
        <color rgb="FF1EC822"/>
        <rFont val="Yu Gothic"/>
        <family val="2"/>
        <charset val="204"/>
      </rPr>
      <t>⇧</t>
    </r>
  </si>
  <si>
    <t>3.00/58/10.75</t>
  </si>
  <si>
    <r>
      <t>7</t>
    </r>
    <r>
      <rPr>
        <sz val="12"/>
        <rFont val="Yu Gothic"/>
        <family val="2"/>
        <charset val="204"/>
      </rPr>
      <t>⇧</t>
    </r>
  </si>
  <si>
    <r>
      <t>9</t>
    </r>
    <r>
      <rPr>
        <sz val="12"/>
        <rFont val="Yu Gothic"/>
        <family val="2"/>
        <charset val="204"/>
      </rPr>
      <t>⇧</t>
    </r>
  </si>
  <si>
    <r>
      <t>13</t>
    </r>
    <r>
      <rPr>
        <sz val="12"/>
        <rFont val="Yu Gothic"/>
        <family val="2"/>
        <charset val="204"/>
      </rPr>
      <t>⇩</t>
    </r>
  </si>
  <si>
    <t>Семавин Савелий+B54:O55</t>
  </si>
  <si>
    <t>0,5/58/11,00</t>
  </si>
  <si>
    <t>3,00/58/12.00</t>
  </si>
  <si>
    <t>5,0/58/13.25</t>
  </si>
  <si>
    <t xml:space="preserve">* нет результата , достаточного для  начисления очков в  многоборье или у спортсмена нет результата  в виде.  Очки не начисляются </t>
  </si>
  <si>
    <t>14</t>
  </si>
  <si>
    <t>15</t>
  </si>
  <si>
    <t>16</t>
  </si>
  <si>
    <t xml:space="preserve"> по ВОДНОЛЫЖНОМУ СПОРТУ за КАТЕРОМ  на 13.08. 2026 </t>
  </si>
  <si>
    <t>26ПРБ17</t>
  </si>
  <si>
    <t>код соревнований</t>
  </si>
  <si>
    <t>код соревнова- ний в ЕМС</t>
  </si>
  <si>
    <t xml:space="preserve">Год </t>
  </si>
  <si>
    <t>Юниоры U17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</si>
</sst>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2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C000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rgb="FF000000"/>
      <name val="Verdana"/>
      <family val="2"/>
      <charset val="204"/>
    </font>
    <font>
      <i/>
      <sz val="10"/>
      <color rgb="FF0070C0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2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1"/>
      <color theme="5" tint="-0.249977111117893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b/>
      <sz val="12"/>
      <color rgb="FF1EC82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70C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i/>
      <sz val="10"/>
      <color rgb="FF0070C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8"/>
      <color rgb="FF000000"/>
      <name val="Segoe UI Semilight"/>
      <family val="2"/>
      <charset val="204"/>
    </font>
    <font>
      <b/>
      <sz val="8"/>
      <color rgb="FF000000"/>
      <name val="Segoe UI Semilight"/>
      <family val="2"/>
      <charset val="204"/>
    </font>
    <font>
      <sz val="12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sz val="12"/>
      <color rgb="FFFFC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i/>
      <sz val="12"/>
      <color rgb="FFFFC000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FFC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i/>
      <sz val="12"/>
      <color rgb="FF00B0F0"/>
      <name val="Times New Roman"/>
      <family val="1"/>
      <charset val="204"/>
    </font>
    <font>
      <sz val="9"/>
      <color rgb="FFFF0000"/>
      <name val="Verdana"/>
      <family val="2"/>
      <charset val="204"/>
    </font>
    <font>
      <u/>
      <sz val="9"/>
      <color theme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i/>
      <sz val="12"/>
      <color theme="4"/>
      <name val="Calibri"/>
      <family val="2"/>
      <charset val="204"/>
      <scheme val="minor"/>
    </font>
    <font>
      <sz val="9"/>
      <color rgb="FF000000"/>
      <name val="Segoe UI Semilight"/>
      <family val="2"/>
      <charset val="204"/>
    </font>
    <font>
      <sz val="9"/>
      <name val="Calibri"/>
      <family val="2"/>
      <charset val="204"/>
      <scheme val="minor"/>
    </font>
    <font>
      <b/>
      <sz val="11"/>
      <color rgb="FFC00000"/>
      <name val="Times New Roman"/>
      <family val="1"/>
      <charset val="204"/>
    </font>
    <font>
      <i/>
      <sz val="12"/>
      <color theme="3"/>
      <name val="Times New Roman"/>
      <family val="1"/>
      <charset val="204"/>
    </font>
    <font>
      <i/>
      <sz val="12"/>
      <color rgb="FF0070C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0"/>
      <color theme="5" tint="-0.249977111117893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212529"/>
      <name val="Arial"/>
      <family val="2"/>
      <charset val="204"/>
    </font>
    <font>
      <b/>
      <i/>
      <sz val="12"/>
      <color rgb="FFFF0000"/>
      <name val="Times New Roman"/>
      <family val="1"/>
      <charset val="204"/>
    </font>
    <font>
      <b/>
      <sz val="9"/>
      <color rgb="FF0070C0"/>
      <name val="Verdana"/>
      <family val="2"/>
      <charset val="204"/>
    </font>
    <font>
      <sz val="8"/>
      <name val="Times New Roman"/>
      <family val="1"/>
      <charset val="204"/>
    </font>
    <font>
      <sz val="12"/>
      <color rgb="FFFF0000"/>
      <name val="Symbol"/>
      <family val="1"/>
      <charset val="2"/>
    </font>
    <font>
      <b/>
      <sz val="12"/>
      <color rgb="FFFF0000"/>
      <name val="Symbol"/>
      <family val="1"/>
      <charset val="2"/>
    </font>
    <font>
      <b/>
      <sz val="12"/>
      <color theme="5" tint="-0.249977111117893"/>
      <name val="Symbol"/>
      <family val="1"/>
      <charset val="2"/>
    </font>
    <font>
      <b/>
      <sz val="11"/>
      <color theme="4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b/>
      <sz val="12"/>
      <color rgb="FF212529"/>
      <name val="Times New Roman"/>
      <family val="1"/>
      <charset val="204"/>
    </font>
    <font>
      <b/>
      <sz val="10"/>
      <color rgb="FF212529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212529"/>
      <name val="Arial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b/>
      <sz val="12"/>
      <color rgb="FFFF0000"/>
      <name val="Yu Gothic"/>
      <family val="2"/>
      <charset val="204"/>
    </font>
    <font>
      <sz val="10"/>
      <color rgb="FF212529"/>
      <name val="Arial"/>
      <family val="2"/>
      <charset val="204"/>
    </font>
    <font>
      <b/>
      <sz val="11"/>
      <color rgb="FF21252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212529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9"/>
      <color rgb="FFFF0000"/>
      <name val="Calibri"/>
      <family val="2"/>
      <charset val="204"/>
      <scheme val="minor"/>
    </font>
    <font>
      <b/>
      <sz val="12"/>
      <color rgb="FF1EC822"/>
      <name val="Yu Gothic"/>
      <family val="2"/>
      <charset val="204"/>
    </font>
    <font>
      <sz val="12"/>
      <name val="Yu Gothic"/>
      <family val="2"/>
      <charset val="204"/>
    </font>
    <font>
      <b/>
      <sz val="11"/>
      <color theme="9" tint="-0.249977111117893"/>
      <name val="Times New Roman"/>
      <family val="1"/>
      <charset val="204"/>
    </font>
    <font>
      <b/>
      <sz val="12"/>
      <color rgb="FF212529"/>
      <name val="Calibri"/>
      <family val="2"/>
      <charset val="204"/>
      <scheme val="minor"/>
    </font>
    <font>
      <b/>
      <sz val="9"/>
      <color rgb="FF000000"/>
      <name val="Verdana"/>
      <family val="2"/>
      <charset val="204"/>
    </font>
    <font>
      <b/>
      <sz val="9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212529"/>
      <name val="Arial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E6FEDE"/>
        <bgColor indexed="64"/>
      </patternFill>
    </fill>
    <fill>
      <patternFill patternType="solid">
        <fgColor rgb="FF7DFF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97FF97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7FF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DD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BEFEE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81" fillId="0" borderId="0" applyFont="0" applyFill="0" applyBorder="0" applyAlignment="0" applyProtection="0"/>
  </cellStyleXfs>
  <cellXfs count="1225">
    <xf numFmtId="0" fontId="0" fillId="0" borderId="0" xfId="0"/>
    <xf numFmtId="0" fontId="15" fillId="0" borderId="0" xfId="0" applyFont="1"/>
    <xf numFmtId="0" fontId="15" fillId="6" borderId="0" xfId="0" applyFont="1" applyFill="1"/>
    <xf numFmtId="0" fontId="9" fillId="6" borderId="0" xfId="0" applyFont="1" applyFill="1"/>
    <xf numFmtId="0" fontId="18" fillId="6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/>
    <xf numFmtId="0" fontId="15" fillId="0" borderId="1" xfId="0" applyFont="1" applyFill="1" applyBorder="1"/>
    <xf numFmtId="0" fontId="23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8" fillId="0" borderId="0" xfId="0" applyFont="1" applyFill="1"/>
    <xf numFmtId="0" fontId="15" fillId="6" borderId="0" xfId="0" applyFont="1" applyFill="1" applyBorder="1"/>
    <xf numFmtId="0" fontId="23" fillId="6" borderId="0" xfId="0" applyFont="1" applyFill="1" applyBorder="1" applyAlignment="1">
      <alignment horizontal="center"/>
    </xf>
    <xf numFmtId="0" fontId="2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25" fillId="6" borderId="0" xfId="0" applyFont="1" applyFill="1" applyBorder="1" applyAlignment="1">
      <alignment horizontal="center"/>
    </xf>
    <xf numFmtId="0" fontId="1" fillId="0" borderId="1" xfId="0" applyFont="1" applyFill="1" applyBorder="1"/>
    <xf numFmtId="0" fontId="10" fillId="5" borderId="1" xfId="0" applyFont="1" applyFill="1" applyBorder="1" applyAlignment="1">
      <alignment horizontal="center"/>
    </xf>
    <xf numFmtId="0" fontId="30" fillId="0" borderId="0" xfId="0" applyFont="1"/>
    <xf numFmtId="3" fontId="1" fillId="0" borderId="1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1" fillId="0" borderId="14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left"/>
    </xf>
    <xf numFmtId="0" fontId="3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5" fillId="0" borderId="0" xfId="0" applyFont="1" applyFill="1"/>
    <xf numFmtId="0" fontId="14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14" fillId="0" borderId="14" xfId="0" applyFont="1" applyFill="1" applyBorder="1"/>
    <xf numFmtId="3" fontId="3" fillId="0" borderId="0" xfId="0" applyNumberFormat="1" applyFont="1" applyFill="1" applyBorder="1" applyAlignment="1">
      <alignment horizontal="center"/>
    </xf>
    <xf numFmtId="0" fontId="10" fillId="6" borderId="0" xfId="0" applyFont="1" applyFill="1" applyBorder="1" applyAlignment="1">
      <alignment horizontal="right" vertical="center"/>
    </xf>
    <xf numFmtId="0" fontId="1" fillId="6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9" fillId="5" borderId="1" xfId="0" applyFont="1" applyFill="1" applyBorder="1" applyAlignment="1">
      <alignment horizontal="center"/>
    </xf>
    <xf numFmtId="0" fontId="36" fillId="0" borderId="0" xfId="0" applyFont="1"/>
    <xf numFmtId="0" fontId="24" fillId="6" borderId="0" xfId="0" applyFont="1" applyFill="1"/>
    <xf numFmtId="0" fontId="1" fillId="6" borderId="12" xfId="0" applyFont="1" applyFill="1" applyBorder="1" applyAlignment="1"/>
    <xf numFmtId="0" fontId="1" fillId="6" borderId="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6" borderId="0" xfId="0" applyFont="1" applyFill="1"/>
    <xf numFmtId="0" fontId="36" fillId="0" borderId="0" xfId="0" applyFont="1" applyFill="1"/>
    <xf numFmtId="0" fontId="24" fillId="0" borderId="0" xfId="0" applyFont="1" applyFill="1"/>
    <xf numFmtId="0" fontId="1" fillId="0" borderId="0" xfId="0" applyFont="1" applyFill="1" applyBorder="1" applyAlignment="1"/>
    <xf numFmtId="0" fontId="46" fillId="0" borderId="1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36" fillId="0" borderId="0" xfId="0" applyFont="1" applyBorder="1"/>
    <xf numFmtId="0" fontId="27" fillId="6" borderId="0" xfId="0" applyFont="1" applyFill="1" applyBorder="1" applyAlignment="1">
      <alignment horizontal="left"/>
    </xf>
    <xf numFmtId="0" fontId="36" fillId="6" borderId="0" xfId="0" applyFont="1" applyFill="1"/>
    <xf numFmtId="0" fontId="24" fillId="6" borderId="0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6" fillId="6" borderId="0" xfId="0" applyFont="1" applyFill="1"/>
    <xf numFmtId="0" fontId="9" fillId="6" borderId="0" xfId="0" applyFont="1" applyFill="1" applyAlignment="1">
      <alignment horizontal="center" vertical="center"/>
    </xf>
    <xf numFmtId="0" fontId="23" fillId="6" borderId="0" xfId="0" applyFont="1" applyFill="1" applyBorder="1" applyAlignment="1">
      <alignment horizontal="left"/>
    </xf>
    <xf numFmtId="0" fontId="48" fillId="0" borderId="1" xfId="0" applyFont="1" applyFill="1" applyBorder="1" applyAlignment="1">
      <alignment horizontal="center"/>
    </xf>
    <xf numFmtId="0" fontId="22" fillId="0" borderId="14" xfId="0" applyFont="1" applyFill="1" applyBorder="1"/>
    <xf numFmtId="0" fontId="28" fillId="6" borderId="0" xfId="0" applyFont="1" applyFill="1" applyAlignment="1">
      <alignment horizontal="left" vertical="center"/>
    </xf>
    <xf numFmtId="0" fontId="24" fillId="6" borderId="0" xfId="0" applyFont="1" applyFill="1" applyBorder="1"/>
    <xf numFmtId="0" fontId="22" fillId="0" borderId="0" xfId="0" applyFont="1" applyFill="1"/>
    <xf numFmtId="0" fontId="27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23" fillId="6" borderId="12" xfId="0" applyFont="1" applyFill="1" applyBorder="1" applyAlignment="1"/>
    <xf numFmtId="0" fontId="3" fillId="0" borderId="1" xfId="0" applyFont="1" applyFill="1" applyBorder="1" applyAlignment="1">
      <alignment horizontal="center" wrapText="1"/>
    </xf>
    <xf numFmtId="49" fontId="24" fillId="0" borderId="0" xfId="0" applyNumberFormat="1" applyFont="1" applyFill="1" applyBorder="1" applyAlignment="1"/>
    <xf numFmtId="49" fontId="24" fillId="6" borderId="0" xfId="0" applyNumberFormat="1" applyFont="1" applyFill="1" applyBorder="1" applyAlignment="1">
      <alignment horizontal="center"/>
    </xf>
    <xf numFmtId="0" fontId="36" fillId="6" borderId="0" xfId="0" applyFont="1" applyFill="1" applyBorder="1"/>
    <xf numFmtId="0" fontId="0" fillId="0" borderId="0" xfId="0" applyFont="1"/>
    <xf numFmtId="0" fontId="1" fillId="6" borderId="0" xfId="0" applyFont="1" applyFill="1" applyBorder="1" applyAlignment="1"/>
    <xf numFmtId="0" fontId="1" fillId="0" borderId="1" xfId="0" applyFont="1" applyFill="1" applyBorder="1" applyAlignment="1"/>
    <xf numFmtId="4" fontId="1" fillId="0" borderId="18" xfId="0" applyNumberFormat="1" applyFont="1" applyFill="1" applyBorder="1" applyAlignment="1">
      <alignment horizontal="center" wrapText="1"/>
    </xf>
    <xf numFmtId="0" fontId="51" fillId="0" borderId="7" xfId="0" applyFont="1" applyBorder="1" applyAlignment="1">
      <alignment horizontal="center"/>
    </xf>
    <xf numFmtId="4" fontId="23" fillId="0" borderId="6" xfId="0" applyNumberFormat="1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2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4" fontId="29" fillId="0" borderId="0" xfId="0" applyNumberFormat="1" applyFont="1" applyFill="1" applyBorder="1" applyAlignment="1">
      <alignment horizontal="center"/>
    </xf>
    <xf numFmtId="4" fontId="41" fillId="0" borderId="0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164" fontId="42" fillId="0" borderId="0" xfId="0" applyNumberFormat="1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top"/>
    </xf>
    <xf numFmtId="4" fontId="4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top"/>
    </xf>
    <xf numFmtId="2" fontId="43" fillId="0" borderId="0" xfId="0" applyNumberFormat="1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4" fillId="0" borderId="0" xfId="0" applyFont="1" applyFill="1" applyAlignment="1">
      <alignment wrapText="1"/>
    </xf>
    <xf numFmtId="0" fontId="27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/>
    </xf>
    <xf numFmtId="0" fontId="52" fillId="6" borderId="0" xfId="1" applyFont="1" applyFill="1" applyAlignment="1">
      <alignment horizontal="left" vertical="center" wrapText="1"/>
    </xf>
    <xf numFmtId="0" fontId="31" fillId="6" borderId="0" xfId="0" applyFont="1" applyFill="1" applyBorder="1" applyAlignment="1">
      <alignment horizontal="left"/>
    </xf>
    <xf numFmtId="0" fontId="31" fillId="6" borderId="0" xfId="0" applyFont="1" applyFill="1" applyBorder="1"/>
    <xf numFmtId="0" fontId="23" fillId="0" borderId="0" xfId="0" applyFont="1" applyFill="1" applyBorder="1" applyAlignment="1">
      <alignment horizontal="right" vertical="center"/>
    </xf>
    <xf numFmtId="0" fontId="1" fillId="6" borderId="0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2" fontId="53" fillId="0" borderId="0" xfId="0" applyNumberFormat="1" applyFont="1" applyFill="1" applyBorder="1" applyAlignment="1">
      <alignment horizontal="center" vertical="center"/>
    </xf>
    <xf numFmtId="2" fontId="29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/>
    <xf numFmtId="0" fontId="54" fillId="0" borderId="0" xfId="0" applyFont="1" applyFill="1" applyBorder="1"/>
    <xf numFmtId="0" fontId="37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55" fillId="0" borderId="0" xfId="0" applyFont="1" applyFill="1" applyBorder="1"/>
    <xf numFmtId="0" fontId="55" fillId="0" borderId="0" xfId="0" applyFont="1"/>
    <xf numFmtId="0" fontId="31" fillId="6" borderId="0" xfId="0" applyFont="1" applyFill="1" applyBorder="1" applyAlignment="1">
      <alignment wrapText="1"/>
    </xf>
    <xf numFmtId="0" fontId="31" fillId="6" borderId="0" xfId="0" applyFont="1" applyFill="1" applyBorder="1" applyAlignment="1">
      <alignment horizontal="center" vertical="center" wrapText="1"/>
    </xf>
    <xf numFmtId="0" fontId="31" fillId="6" borderId="0" xfId="0" applyFont="1" applyFill="1" applyBorder="1" applyAlignment="1">
      <alignment horizontal="center" wrapText="1"/>
    </xf>
    <xf numFmtId="0" fontId="37" fillId="6" borderId="0" xfId="0" applyFont="1" applyFill="1" applyBorder="1" applyAlignment="1">
      <alignment horizontal="center" vertical="center"/>
    </xf>
    <xf numFmtId="0" fontId="20" fillId="6" borderId="0" xfId="0" applyFont="1" applyFill="1"/>
    <xf numFmtId="0" fontId="31" fillId="6" borderId="0" xfId="0" applyFont="1" applyFill="1"/>
    <xf numFmtId="0" fontId="31" fillId="6" borderId="0" xfId="0" applyFont="1" applyFill="1" applyBorder="1" applyAlignment="1">
      <alignment horizontal="right"/>
    </xf>
    <xf numFmtId="0" fontId="31" fillId="6" borderId="0" xfId="0" applyFont="1" applyFill="1" applyBorder="1" applyAlignment="1">
      <alignment horizontal="center" vertical="center"/>
    </xf>
    <xf numFmtId="0" fontId="37" fillId="6" borderId="0" xfId="0" applyFont="1" applyFill="1" applyBorder="1" applyAlignment="1">
      <alignment vertical="center"/>
    </xf>
    <xf numFmtId="0" fontId="55" fillId="6" borderId="0" xfId="0" applyFont="1" applyFill="1"/>
    <xf numFmtId="0" fontId="6" fillId="0" borderId="0" xfId="0" applyFont="1"/>
    <xf numFmtId="0" fontId="57" fillId="9" borderId="1" xfId="0" applyFont="1" applyFill="1" applyBorder="1" applyAlignment="1">
      <alignment horizontal="left" vertical="center"/>
    </xf>
    <xf numFmtId="0" fontId="58" fillId="9" borderId="1" xfId="0" applyFont="1" applyFill="1" applyBorder="1" applyAlignment="1">
      <alignment horizontal="left" vertical="center"/>
    </xf>
    <xf numFmtId="0" fontId="35" fillId="0" borderId="0" xfId="0" applyFont="1" applyFill="1" applyBorder="1"/>
    <xf numFmtId="0" fontId="23" fillId="0" borderId="0" xfId="0" applyFont="1" applyFill="1" applyBorder="1" applyAlignment="1">
      <alignment vertical="center"/>
    </xf>
    <xf numFmtId="0" fontId="1" fillId="0" borderId="0" xfId="0" applyFont="1" applyFill="1"/>
    <xf numFmtId="0" fontId="59" fillId="0" borderId="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49" fontId="22" fillId="0" borderId="0" xfId="0" applyNumberFormat="1" applyFont="1" applyFill="1" applyBorder="1" applyAlignment="1"/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0" fillId="0" borderId="0" xfId="0" applyFont="1" applyFill="1" applyBorder="1"/>
    <xf numFmtId="0" fontId="2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1" xfId="0" applyBorder="1"/>
    <xf numFmtId="2" fontId="2" fillId="6" borderId="1" xfId="0" applyNumberFormat="1" applyFont="1" applyFill="1" applyBorder="1" applyAlignment="1">
      <alignment horizontal="center"/>
    </xf>
    <xf numFmtId="0" fontId="32" fillId="0" borderId="14" xfId="0" applyFont="1" applyFill="1" applyBorder="1" applyAlignment="1">
      <alignment horizontal="center" vertical="center"/>
    </xf>
    <xf numFmtId="2" fontId="2" fillId="6" borderId="7" xfId="0" applyNumberFormat="1" applyFont="1" applyFill="1" applyBorder="1" applyAlignment="1">
      <alignment horizontal="center"/>
    </xf>
    <xf numFmtId="0" fontId="0" fillId="6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7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6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 wrapText="1"/>
    </xf>
    <xf numFmtId="0" fontId="27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2" fontId="4" fillId="6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5" fillId="9" borderId="1" xfId="1" applyFill="1" applyBorder="1" applyAlignment="1">
      <alignment vertical="center"/>
    </xf>
    <xf numFmtId="2" fontId="4" fillId="6" borderId="14" xfId="0" applyNumberFormat="1" applyFont="1" applyFill="1" applyBorder="1" applyAlignment="1">
      <alignment horizontal="center"/>
    </xf>
    <xf numFmtId="0" fontId="28" fillId="0" borderId="7" xfId="0" applyFont="1" applyFill="1" applyBorder="1" applyAlignment="1">
      <alignment vertical="center" wrapText="1"/>
    </xf>
    <xf numFmtId="0" fontId="36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Border="1"/>
    <xf numFmtId="0" fontId="9" fillId="2" borderId="14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6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right" vertical="center"/>
    </xf>
    <xf numFmtId="0" fontId="66" fillId="0" borderId="1" xfId="0" applyFont="1" applyFill="1" applyBorder="1" applyAlignment="1">
      <alignment horizontal="right" vertical="center"/>
    </xf>
    <xf numFmtId="0" fontId="36" fillId="0" borderId="0" xfId="0" applyFont="1" applyBorder="1" applyAlignment="1">
      <alignment horizontal="center"/>
    </xf>
    <xf numFmtId="0" fontId="7" fillId="6" borderId="0" xfId="0" applyFont="1" applyFill="1" applyBorder="1"/>
    <xf numFmtId="0" fontId="14" fillId="6" borderId="0" xfId="0" applyFont="1" applyFill="1" applyBorder="1"/>
    <xf numFmtId="0" fontId="21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vertical="center" wrapText="1"/>
    </xf>
    <xf numFmtId="0" fontId="63" fillId="0" borderId="1" xfId="0" applyFont="1" applyFill="1" applyBorder="1" applyAlignment="1">
      <alignment vertical="center" wrapText="1"/>
    </xf>
    <xf numFmtId="0" fontId="21" fillId="0" borderId="14" xfId="0" applyFont="1" applyFill="1" applyBorder="1" applyAlignment="1">
      <alignment horizontal="center" wrapText="1"/>
    </xf>
    <xf numFmtId="0" fontId="21" fillId="0" borderId="14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center" wrapText="1"/>
    </xf>
    <xf numFmtId="0" fontId="21" fillId="0" borderId="7" xfId="0" applyFont="1" applyFill="1" applyBorder="1" applyAlignment="1">
      <alignment vertical="center" wrapText="1"/>
    </xf>
    <xf numFmtId="0" fontId="0" fillId="6" borderId="0" xfId="0" applyFill="1" applyBorder="1"/>
    <xf numFmtId="0" fontId="3" fillId="6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8" fillId="6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37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wrapText="1"/>
    </xf>
    <xf numFmtId="0" fontId="28" fillId="9" borderId="1" xfId="0" applyFont="1" applyFill="1" applyBorder="1" applyAlignment="1">
      <alignment vertical="center" wrapText="1"/>
    </xf>
    <xf numFmtId="0" fontId="28" fillId="9" borderId="1" xfId="0" applyFont="1" applyFill="1" applyBorder="1" applyAlignment="1">
      <alignment vertical="center"/>
    </xf>
    <xf numFmtId="2" fontId="60" fillId="0" borderId="1" xfId="0" applyNumberFormat="1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vertical="center" wrapText="1"/>
    </xf>
    <xf numFmtId="0" fontId="28" fillId="11" borderId="1" xfId="0" applyFont="1" applyFill="1" applyBorder="1" applyAlignment="1">
      <alignment vertical="center"/>
    </xf>
    <xf numFmtId="0" fontId="34" fillId="10" borderId="1" xfId="0" applyFont="1" applyFill="1" applyBorder="1" applyAlignment="1">
      <alignment horizontal="center" vertical="center" wrapText="1"/>
    </xf>
    <xf numFmtId="0" fontId="5" fillId="11" borderId="1" xfId="1" applyFill="1" applyBorder="1" applyAlignment="1">
      <alignment vertical="center"/>
    </xf>
    <xf numFmtId="0" fontId="44" fillId="1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14" borderId="1" xfId="0" applyFont="1" applyFill="1" applyBorder="1"/>
    <xf numFmtId="0" fontId="1" fillId="14" borderId="1" xfId="0" applyFont="1" applyFill="1" applyBorder="1" applyAlignment="1">
      <alignment horizontal="center" vertical="center"/>
    </xf>
    <xf numFmtId="0" fontId="8" fillId="14" borderId="5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2" fontId="2" fillId="14" borderId="1" xfId="0" applyNumberFormat="1" applyFont="1" applyFill="1" applyBorder="1" applyAlignment="1">
      <alignment horizontal="center" vertical="center"/>
    </xf>
    <xf numFmtId="1" fontId="1" fillId="14" borderId="1" xfId="0" applyNumberFormat="1" applyFont="1" applyFill="1" applyBorder="1" applyAlignment="1">
      <alignment horizontal="center"/>
    </xf>
    <xf numFmtId="2" fontId="60" fillId="14" borderId="1" xfId="0" applyNumberFormat="1" applyFont="1" applyFill="1" applyBorder="1" applyAlignment="1">
      <alignment horizontal="center" vertical="center"/>
    </xf>
    <xf numFmtId="4" fontId="1" fillId="14" borderId="1" xfId="0" applyNumberFormat="1" applyFont="1" applyFill="1" applyBorder="1" applyAlignment="1">
      <alignment horizontal="center"/>
    </xf>
    <xf numFmtId="0" fontId="52" fillId="14" borderId="1" xfId="1" applyFont="1" applyFill="1" applyBorder="1" applyAlignment="1">
      <alignment horizontal="left" vertical="center" wrapText="1"/>
    </xf>
    <xf numFmtId="0" fontId="28" fillId="9" borderId="14" xfId="0" applyFont="1" applyFill="1" applyBorder="1" applyAlignment="1">
      <alignment vertical="center"/>
    </xf>
    <xf numFmtId="2" fontId="60" fillId="0" borderId="7" xfId="0" applyNumberFormat="1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vertical="center" wrapText="1"/>
    </xf>
    <xf numFmtId="0" fontId="28" fillId="9" borderId="6" xfId="0" applyFont="1" applyFill="1" applyBorder="1" applyAlignment="1">
      <alignment vertical="center" wrapText="1"/>
    </xf>
    <xf numFmtId="2" fontId="2" fillId="0" borderId="8" xfId="0" applyNumberFormat="1" applyFont="1" applyFill="1" applyBorder="1" applyAlignment="1">
      <alignment horizontal="center" vertical="center"/>
    </xf>
    <xf numFmtId="2" fontId="60" fillId="0" borderId="5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/>
    </xf>
    <xf numFmtId="0" fontId="52" fillId="6" borderId="1" xfId="1" applyFont="1" applyFill="1" applyBorder="1" applyAlignment="1">
      <alignment horizontal="left" vertical="center" wrapText="1"/>
    </xf>
    <xf numFmtId="0" fontId="28" fillId="6" borderId="0" xfId="0" applyFont="1" applyFill="1" applyBorder="1" applyAlignment="1">
      <alignment vertical="center"/>
    </xf>
    <xf numFmtId="0" fontId="20" fillId="0" borderId="0" xfId="0" applyFont="1"/>
    <xf numFmtId="0" fontId="20" fillId="6" borderId="0" xfId="0" applyFont="1" applyFill="1" applyBorder="1"/>
    <xf numFmtId="0" fontId="23" fillId="0" borderId="0" xfId="0" applyFont="1" applyFill="1" applyBorder="1" applyAlignment="1">
      <alignment vertical="center" wrapText="1"/>
    </xf>
    <xf numFmtId="4" fontId="23" fillId="0" borderId="0" xfId="0" applyNumberFormat="1" applyFont="1" applyFill="1" applyBorder="1" applyAlignment="1">
      <alignment vertical="center" wrapText="1"/>
    </xf>
    <xf numFmtId="0" fontId="47" fillId="0" borderId="1" xfId="0" applyFont="1" applyFill="1" applyBorder="1" applyAlignment="1">
      <alignment vertical="center" wrapText="1"/>
    </xf>
    <xf numFmtId="0" fontId="28" fillId="0" borderId="4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74" fillId="6" borderId="0" xfId="0" applyFont="1" applyFill="1" applyBorder="1" applyAlignment="1">
      <alignment horizontal="center"/>
    </xf>
    <xf numFmtId="0" fontId="22" fillId="6" borderId="0" xfId="0" applyFont="1" applyFill="1" applyAlignment="1">
      <alignment wrapText="1"/>
    </xf>
    <xf numFmtId="0" fontId="22" fillId="6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horizontal="center" wrapText="1"/>
    </xf>
    <xf numFmtId="0" fontId="22" fillId="6" borderId="0" xfId="0" applyFont="1" applyFill="1" applyAlignment="1">
      <alignment vertical="top" wrapText="1"/>
    </xf>
    <xf numFmtId="0" fontId="37" fillId="6" borderId="0" xfId="0" applyFont="1" applyFill="1" applyBorder="1" applyAlignment="1">
      <alignment horizontal="center"/>
    </xf>
    <xf numFmtId="0" fontId="28" fillId="6" borderId="0" xfId="0" applyFont="1" applyFill="1" applyAlignment="1">
      <alignment vertical="center"/>
    </xf>
    <xf numFmtId="2" fontId="2" fillId="6" borderId="0" xfId="0" applyNumberFormat="1" applyFont="1" applyFill="1" applyBorder="1" applyAlignment="1">
      <alignment horizontal="center" vertical="center"/>
    </xf>
    <xf numFmtId="0" fontId="5" fillId="6" borderId="0" xfId="1" applyFill="1" applyAlignment="1">
      <alignment vertical="center"/>
    </xf>
    <xf numFmtId="4" fontId="1" fillId="0" borderId="11" xfId="0" applyNumberFormat="1" applyFont="1" applyFill="1" applyBorder="1" applyAlignment="1">
      <alignment horizontal="center" wrapText="1"/>
    </xf>
    <xf numFmtId="0" fontId="51" fillId="0" borderId="1" xfId="0" applyFont="1" applyBorder="1" applyAlignment="1">
      <alignment horizontal="center"/>
    </xf>
    <xf numFmtId="0" fontId="37" fillId="0" borderId="12" xfId="0" applyFont="1" applyFill="1" applyBorder="1" applyAlignment="1">
      <alignment horizontal="center" vertical="center" wrapText="1"/>
    </xf>
    <xf numFmtId="4" fontId="23" fillId="0" borderId="12" xfId="0" applyNumberFormat="1" applyFont="1" applyFill="1" applyBorder="1" applyAlignment="1">
      <alignment horizontal="center" wrapText="1"/>
    </xf>
    <xf numFmtId="0" fontId="22" fillId="6" borderId="1" xfId="0" applyFont="1" applyFill="1" applyBorder="1" applyAlignment="1">
      <alignment horizontal="right"/>
    </xf>
    <xf numFmtId="0" fontId="27" fillId="6" borderId="1" xfId="0" applyFont="1" applyFill="1" applyBorder="1" applyAlignment="1">
      <alignment horizontal="left"/>
    </xf>
    <xf numFmtId="0" fontId="27" fillId="6" borderId="1" xfId="0" applyFont="1" applyFill="1" applyBorder="1" applyAlignment="1">
      <alignment horizontal="center"/>
    </xf>
    <xf numFmtId="2" fontId="60" fillId="0" borderId="3" xfId="0" applyNumberFormat="1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left"/>
    </xf>
    <xf numFmtId="2" fontId="60" fillId="14" borderId="3" xfId="0" applyNumberFormat="1" applyFont="1" applyFill="1" applyBorder="1" applyAlignment="1">
      <alignment horizontal="center" vertical="center"/>
    </xf>
    <xf numFmtId="0" fontId="27" fillId="6" borderId="17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left"/>
    </xf>
    <xf numFmtId="0" fontId="27" fillId="0" borderId="17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left"/>
    </xf>
    <xf numFmtId="2" fontId="27" fillId="0" borderId="17" xfId="0" applyNumberFormat="1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52" fillId="0" borderId="7" xfId="1" applyFont="1" applyFill="1" applyBorder="1" applyAlignment="1">
      <alignment horizontal="left" vertical="center" wrapText="1"/>
    </xf>
    <xf numFmtId="2" fontId="60" fillId="0" borderId="16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32" fillId="6" borderId="1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left" vertical="center"/>
    </xf>
    <xf numFmtId="2" fontId="47" fillId="11" borderId="1" xfId="0" applyNumberFormat="1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left" vertical="center"/>
    </xf>
    <xf numFmtId="2" fontId="47" fillId="9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 wrapText="1"/>
    </xf>
    <xf numFmtId="0" fontId="32" fillId="11" borderId="1" xfId="0" applyFont="1" applyFill="1" applyBorder="1" applyAlignment="1">
      <alignment horizontal="center" vertical="center"/>
    </xf>
    <xf numFmtId="164" fontId="32" fillId="11" borderId="1" xfId="0" applyNumberFormat="1" applyFont="1" applyFill="1" applyBorder="1" applyAlignment="1">
      <alignment horizontal="center" vertical="center"/>
    </xf>
    <xf numFmtId="2" fontId="47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/>
    <xf numFmtId="49" fontId="31" fillId="0" borderId="0" xfId="0" applyNumberFormat="1" applyFont="1" applyFill="1" applyBorder="1" applyAlignment="1"/>
    <xf numFmtId="0" fontId="20" fillId="0" borderId="0" xfId="0" applyFont="1" applyFill="1" applyBorder="1"/>
    <xf numFmtId="0" fontId="23" fillId="12" borderId="1" xfId="0" applyFont="1" applyFill="1" applyBorder="1" applyAlignment="1">
      <alignment horizontal="center"/>
    </xf>
    <xf numFmtId="0" fontId="76" fillId="9" borderId="1" xfId="0" applyFont="1" applyFill="1" applyBorder="1" applyAlignment="1">
      <alignment horizontal="left" vertical="center"/>
    </xf>
    <xf numFmtId="0" fontId="57" fillId="0" borderId="1" xfId="0" applyFont="1" applyFill="1" applyBorder="1" applyAlignment="1">
      <alignment horizontal="left" vertical="center"/>
    </xf>
    <xf numFmtId="0" fontId="76" fillId="11" borderId="1" xfId="0" applyFont="1" applyFill="1" applyBorder="1" applyAlignment="1">
      <alignment horizontal="left" vertical="center"/>
    </xf>
    <xf numFmtId="0" fontId="76" fillId="3" borderId="1" xfId="0" applyFont="1" applyFill="1" applyBorder="1" applyAlignment="1">
      <alignment horizontal="left" vertical="center"/>
    </xf>
    <xf numFmtId="0" fontId="78" fillId="6" borderId="1" xfId="0" applyFont="1" applyFill="1" applyBorder="1" applyAlignment="1">
      <alignment horizontal="left"/>
    </xf>
    <xf numFmtId="0" fontId="1" fillId="6" borderId="0" xfId="0" applyFont="1" applyFill="1"/>
    <xf numFmtId="0" fontId="28" fillId="6" borderId="0" xfId="0" applyFont="1" applyFill="1" applyAlignment="1">
      <alignment vertical="center" wrapText="1"/>
    </xf>
    <xf numFmtId="0" fontId="5" fillId="6" borderId="0" xfId="1" applyFill="1" applyAlignment="1">
      <alignment vertical="center" wrapText="1"/>
    </xf>
    <xf numFmtId="0" fontId="72" fillId="6" borderId="0" xfId="0" applyFont="1" applyFill="1" applyAlignment="1">
      <alignment vertical="center" wrapText="1"/>
    </xf>
    <xf numFmtId="0" fontId="22" fillId="6" borderId="0" xfId="0" applyFont="1" applyFill="1" applyAlignment="1">
      <alignment horizontal="center" vertical="center"/>
    </xf>
    <xf numFmtId="2" fontId="60" fillId="6" borderId="0" xfId="0" applyNumberFormat="1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22" fillId="6" borderId="1" xfId="0" applyFont="1" applyFill="1" applyBorder="1"/>
    <xf numFmtId="0" fontId="48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vertical="center"/>
    </xf>
    <xf numFmtId="2" fontId="2" fillId="6" borderId="1" xfId="0" applyNumberFormat="1" applyFont="1" applyFill="1" applyBorder="1" applyAlignment="1">
      <alignment horizontal="center" vertical="center"/>
    </xf>
    <xf numFmtId="2" fontId="60" fillId="6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73" fillId="6" borderId="1" xfId="1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 wrapText="1"/>
    </xf>
    <xf numFmtId="0" fontId="22" fillId="6" borderId="0" xfId="0" applyFont="1" applyFill="1" applyBorder="1"/>
    <xf numFmtId="0" fontId="48" fillId="6" borderId="0" xfId="0" applyFont="1" applyFill="1" applyBorder="1" applyAlignment="1">
      <alignment vertical="center" wrapText="1"/>
    </xf>
    <xf numFmtId="0" fontId="28" fillId="6" borderId="0" xfId="0" applyFont="1" applyFill="1" applyBorder="1" applyAlignment="1">
      <alignment vertical="center" wrapText="1"/>
    </xf>
    <xf numFmtId="0" fontId="22" fillId="6" borderId="0" xfId="0" applyFont="1" applyFill="1" applyBorder="1" applyAlignment="1">
      <alignment horizontal="center" vertical="center"/>
    </xf>
    <xf numFmtId="0" fontId="73" fillId="6" borderId="0" xfId="1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33" fillId="0" borderId="1" xfId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2" fontId="79" fillId="6" borderId="1" xfId="0" applyNumberFormat="1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18" fillId="6" borderId="0" xfId="0" applyFont="1" applyFill="1" applyBorder="1"/>
    <xf numFmtId="0" fontId="9" fillId="6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/>
    <xf numFmtId="0" fontId="15" fillId="6" borderId="0" xfId="0" applyFont="1" applyFill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11" borderId="0" xfId="0" applyFill="1"/>
    <xf numFmtId="2" fontId="2" fillId="0" borderId="1" xfId="0" applyNumberFormat="1" applyFont="1" applyFill="1" applyBorder="1" applyAlignment="1">
      <alignment horizontal="center"/>
    </xf>
    <xf numFmtId="2" fontId="60" fillId="0" borderId="1" xfId="0" applyNumberFormat="1" applyFont="1" applyBorder="1"/>
    <xf numFmtId="2" fontId="60" fillId="0" borderId="1" xfId="0" applyNumberFormat="1" applyFont="1" applyFill="1" applyBorder="1"/>
    <xf numFmtId="2" fontId="80" fillId="0" borderId="1" xfId="0" applyNumberFormat="1" applyFont="1" applyBorder="1" applyAlignment="1">
      <alignment horizontal="center"/>
    </xf>
    <xf numFmtId="2" fontId="80" fillId="0" borderId="1" xfId="0" applyNumberFormat="1" applyFont="1" applyFill="1" applyBorder="1" applyAlignment="1">
      <alignment horizontal="center"/>
    </xf>
    <xf numFmtId="2" fontId="80" fillId="0" borderId="7" xfId="0" applyNumberFormat="1" applyFont="1" applyBorder="1" applyAlignment="1">
      <alignment horizontal="center" vertical="center"/>
    </xf>
    <xf numFmtId="0" fontId="27" fillId="0" borderId="14" xfId="0" applyFont="1" applyFill="1" applyBorder="1" applyAlignment="1">
      <alignment horizontal="left"/>
    </xf>
    <xf numFmtId="2" fontId="80" fillId="0" borderId="14" xfId="0" applyNumberFormat="1" applyFont="1" applyFill="1" applyBorder="1" applyAlignment="1">
      <alignment horizontal="center"/>
    </xf>
    <xf numFmtId="2" fontId="27" fillId="0" borderId="2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5" fillId="0" borderId="0" xfId="0" applyFont="1" applyFill="1" applyBorder="1"/>
    <xf numFmtId="2" fontId="4" fillId="6" borderId="1" xfId="0" applyNumberFormat="1" applyFont="1" applyFill="1" applyBorder="1" applyAlignment="1">
      <alignment vertical="center"/>
    </xf>
    <xf numFmtId="0" fontId="5" fillId="0" borderId="0" xfId="1"/>
    <xf numFmtId="2" fontId="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5" fillId="6" borderId="0" xfId="0" applyFont="1" applyFill="1" applyBorder="1" applyAlignment="1">
      <alignment horizontal="center"/>
    </xf>
    <xf numFmtId="0" fontId="18" fillId="6" borderId="0" xfId="0" applyFont="1" applyFill="1" applyBorder="1" applyAlignment="1">
      <alignment horizontal="center"/>
    </xf>
    <xf numFmtId="0" fontId="30" fillId="0" borderId="1" xfId="0" applyFont="1" applyFill="1" applyBorder="1"/>
    <xf numFmtId="0" fontId="18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68" fillId="6" borderId="0" xfId="0" applyFont="1" applyFill="1" applyBorder="1" applyAlignment="1">
      <alignment horizontal="center" vertical="center"/>
    </xf>
    <xf numFmtId="0" fontId="68" fillId="6" borderId="0" xfId="0" applyFont="1" applyFill="1" applyBorder="1"/>
    <xf numFmtId="0" fontId="83" fillId="6" borderId="0" xfId="0" applyFont="1" applyFill="1" applyBorder="1" applyAlignment="1">
      <alignment horizontal="center" vertical="center" wrapText="1"/>
    </xf>
    <xf numFmtId="2" fontId="79" fillId="0" borderId="1" xfId="0" applyNumberFormat="1" applyFont="1" applyFill="1" applyBorder="1" applyAlignment="1">
      <alignment horizontal="center" vertical="center"/>
    </xf>
    <xf numFmtId="0" fontId="5" fillId="0" borderId="1" xfId="1" applyBorder="1"/>
    <xf numFmtId="0" fontId="21" fillId="4" borderId="1" xfId="0" applyFont="1" applyFill="1" applyBorder="1" applyAlignment="1">
      <alignment vertical="center" wrapText="1"/>
    </xf>
    <xf numFmtId="0" fontId="84" fillId="0" borderId="1" xfId="1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18" fillId="6" borderId="0" xfId="0" applyFont="1" applyFill="1" applyAlignment="1">
      <alignment horizontal="center"/>
    </xf>
    <xf numFmtId="2" fontId="22" fillId="0" borderId="1" xfId="0" applyNumberFormat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vertical="center" wrapText="1"/>
    </xf>
    <xf numFmtId="0" fontId="84" fillId="0" borderId="14" xfId="1" applyFont="1" applyFill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2" fontId="27" fillId="10" borderId="1" xfId="0" applyNumberFormat="1" applyFont="1" applyFill="1" applyBorder="1" applyAlignment="1">
      <alignment horizontal="center" vertical="center"/>
    </xf>
    <xf numFmtId="2" fontId="87" fillId="0" borderId="1" xfId="0" applyNumberFormat="1" applyFont="1" applyFill="1" applyBorder="1" applyAlignment="1">
      <alignment horizontal="center" vertical="center"/>
    </xf>
    <xf numFmtId="0" fontId="72" fillId="9" borderId="1" xfId="0" applyFont="1" applyFill="1" applyBorder="1" applyAlignment="1">
      <alignment vertical="center"/>
    </xf>
    <xf numFmtId="0" fontId="64" fillId="0" borderId="1" xfId="0" applyFont="1" applyBorder="1"/>
    <xf numFmtId="2" fontId="2" fillId="0" borderId="9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7" xfId="0" applyFont="1" applyFill="1" applyBorder="1" applyAlignment="1">
      <alignment vertical="center"/>
    </xf>
    <xf numFmtId="0" fontId="28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9" fillId="16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0" fillId="6" borderId="0" xfId="0" applyFont="1" applyFill="1"/>
    <xf numFmtId="0" fontId="8" fillId="16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4" xfId="0" quotePrefix="1" applyFont="1" applyFill="1" applyBorder="1" applyAlignment="1">
      <alignment horizontal="center" vertical="center" wrapText="1"/>
    </xf>
    <xf numFmtId="2" fontId="79" fillId="0" borderId="7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2" fontId="79" fillId="0" borderId="14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79" fillId="6" borderId="14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17" fillId="2" borderId="1" xfId="0" quotePrefix="1" applyFont="1" applyFill="1" applyBorder="1" applyAlignment="1">
      <alignment horizontal="center" vertical="center"/>
    </xf>
    <xf numFmtId="0" fontId="12" fillId="2" borderId="1" xfId="0" quotePrefix="1" applyFont="1" applyFill="1" applyBorder="1" applyAlignment="1">
      <alignment horizontal="center" vertical="center" wrapText="1"/>
    </xf>
    <xf numFmtId="0" fontId="5" fillId="11" borderId="1" xfId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92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0" fontId="84" fillId="0" borderId="7" xfId="1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25" fillId="11" borderId="0" xfId="0" applyFont="1" applyFill="1" applyBorder="1" applyAlignment="1">
      <alignment horizontal="center"/>
    </xf>
    <xf numFmtId="0" fontId="68" fillId="11" borderId="0" xfId="0" applyFont="1" applyFill="1" applyBorder="1" applyAlignment="1">
      <alignment horizontal="center" vertical="center"/>
    </xf>
    <xf numFmtId="0" fontId="68" fillId="11" borderId="0" xfId="0" applyFont="1" applyFill="1" applyBorder="1"/>
    <xf numFmtId="0" fontId="83" fillId="11" borderId="0" xfId="0" applyFont="1" applyFill="1" applyBorder="1" applyAlignment="1">
      <alignment horizontal="center" vertical="center" wrapText="1"/>
    </xf>
    <xf numFmtId="0" fontId="36" fillId="11" borderId="0" xfId="0" applyFont="1" applyFill="1" applyBorder="1" applyAlignment="1">
      <alignment horizontal="left" vertical="center" wrapText="1"/>
    </xf>
    <xf numFmtId="0" fontId="18" fillId="11" borderId="0" xfId="0" applyFont="1" applyFill="1"/>
    <xf numFmtId="0" fontId="19" fillId="11" borderId="0" xfId="0" applyFont="1" applyFill="1" applyAlignment="1">
      <alignment horizontal="center"/>
    </xf>
    <xf numFmtId="0" fontId="15" fillId="11" borderId="0" xfId="0" applyFont="1" applyFill="1"/>
    <xf numFmtId="0" fontId="15" fillId="11" borderId="0" xfId="0" applyFont="1" applyFill="1" applyAlignment="1">
      <alignment horizontal="center"/>
    </xf>
    <xf numFmtId="0" fontId="3" fillId="11" borderId="0" xfId="0" applyFont="1" applyFill="1" applyBorder="1" applyAlignment="1">
      <alignment horizontal="center"/>
    </xf>
    <xf numFmtId="4" fontId="4" fillId="11" borderId="0" xfId="0" applyNumberFormat="1" applyFont="1" applyFill="1" applyBorder="1" applyAlignment="1">
      <alignment horizontal="center"/>
    </xf>
    <xf numFmtId="0" fontId="26" fillId="11" borderId="0" xfId="0" applyFont="1" applyFill="1" applyBorder="1" applyAlignment="1">
      <alignment horizontal="left" vertical="center" wrapText="1"/>
    </xf>
    <xf numFmtId="2" fontId="4" fillId="0" borderId="7" xfId="0" applyNumberFormat="1" applyFont="1" applyFill="1" applyBorder="1" applyAlignment="1">
      <alignment horizontal="center" vertical="center"/>
    </xf>
    <xf numFmtId="0" fontId="5" fillId="0" borderId="14" xfId="1" applyFill="1" applyBorder="1" applyAlignment="1">
      <alignment horizontal="left" vertical="center"/>
    </xf>
    <xf numFmtId="0" fontId="22" fillId="6" borderId="0" xfId="0" applyFont="1" applyFill="1" applyBorder="1" applyAlignment="1">
      <alignment wrapText="1"/>
    </xf>
    <xf numFmtId="0" fontId="52" fillId="0" borderId="1" xfId="1" applyFont="1" applyFill="1" applyBorder="1" applyAlignment="1">
      <alignment vertical="center"/>
    </xf>
    <xf numFmtId="1" fontId="1" fillId="18" borderId="1" xfId="0" applyNumberFormat="1" applyFont="1" applyFill="1" applyBorder="1" applyAlignment="1">
      <alignment horizontal="center"/>
    </xf>
    <xf numFmtId="0" fontId="28" fillId="9" borderId="7" xfId="0" applyFont="1" applyFill="1" applyBorder="1" applyAlignment="1">
      <alignment vertical="center" wrapText="1"/>
    </xf>
    <xf numFmtId="0" fontId="28" fillId="11" borderId="14" xfId="0" applyFont="1" applyFill="1" applyBorder="1" applyAlignment="1">
      <alignment vertical="center" wrapText="1"/>
    </xf>
    <xf numFmtId="164" fontId="22" fillId="0" borderId="6" xfId="0" applyNumberFormat="1" applyFont="1" applyFill="1" applyBorder="1" applyAlignment="1">
      <alignment horizontal="center" vertical="center"/>
    </xf>
    <xf numFmtId="2" fontId="80" fillId="0" borderId="7" xfId="0" applyNumberFormat="1" applyFont="1" applyFill="1" applyBorder="1" applyAlignment="1">
      <alignment horizontal="center"/>
    </xf>
    <xf numFmtId="2" fontId="27" fillId="0" borderId="12" xfId="0" applyNumberFormat="1" applyFont="1" applyFill="1" applyBorder="1" applyAlignment="1">
      <alignment horizontal="center"/>
    </xf>
    <xf numFmtId="0" fontId="15" fillId="0" borderId="14" xfId="0" quotePrefix="1" applyFont="1" applyBorder="1"/>
    <xf numFmtId="0" fontId="24" fillId="6" borderId="0" xfId="0" applyFont="1" applyFill="1" applyBorder="1" applyAlignment="1">
      <alignment vertical="top" wrapText="1"/>
    </xf>
    <xf numFmtId="2" fontId="1" fillId="6" borderId="1" xfId="0" applyNumberFormat="1" applyFont="1" applyFill="1" applyBorder="1" applyAlignment="1">
      <alignment horizontal="center" vertical="center"/>
    </xf>
    <xf numFmtId="2" fontId="1" fillId="6" borderId="1" xfId="2" applyNumberFormat="1" applyFont="1" applyFill="1" applyBorder="1" applyAlignment="1">
      <alignment horizontal="center" vertical="center"/>
    </xf>
    <xf numFmtId="1" fontId="21" fillId="0" borderId="1" xfId="0" applyNumberFormat="1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27" fillId="0" borderId="0" xfId="0" applyNumberFormat="1" applyFont="1" applyFill="1" applyBorder="1" applyAlignment="1">
      <alignment horizontal="left" vertical="top" wrapText="1"/>
    </xf>
    <xf numFmtId="0" fontId="96" fillId="11" borderId="1" xfId="0" applyFont="1" applyFill="1" applyBorder="1" applyAlignment="1">
      <alignment vertical="top" wrapText="1"/>
    </xf>
    <xf numFmtId="2" fontId="2" fillId="6" borderId="14" xfId="0" applyNumberFormat="1" applyFont="1" applyFill="1" applyBorder="1" applyAlignment="1">
      <alignment horizontal="center"/>
    </xf>
    <xf numFmtId="0" fontId="96" fillId="11" borderId="7" xfId="0" applyFont="1" applyFill="1" applyBorder="1" applyAlignment="1">
      <alignment vertical="top" wrapText="1"/>
    </xf>
    <xf numFmtId="0" fontId="98" fillId="11" borderId="1" xfId="0" applyFont="1" applyFill="1" applyBorder="1" applyAlignment="1">
      <alignment horizontal="center" vertical="center" wrapText="1"/>
    </xf>
    <xf numFmtId="0" fontId="99" fillId="11" borderId="1" xfId="0" applyFont="1" applyFill="1" applyBorder="1" applyAlignment="1">
      <alignment horizontal="center" vertical="center" wrapText="1"/>
    </xf>
    <xf numFmtId="0" fontId="96" fillId="11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7" fillId="11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0" fontId="59" fillId="0" borderId="1" xfId="0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68" fillId="0" borderId="0" xfId="0" applyFont="1" applyFill="1" applyBorder="1" applyAlignment="1">
      <alignment horizontal="center"/>
    </xf>
    <xf numFmtId="2" fontId="32" fillId="0" borderId="1" xfId="0" applyNumberFormat="1" applyFont="1" applyFill="1" applyBorder="1" applyAlignment="1">
      <alignment horizontal="center"/>
    </xf>
    <xf numFmtId="0" fontId="97" fillId="11" borderId="2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center" vertical="center" wrapText="1"/>
    </xf>
    <xf numFmtId="2" fontId="32" fillId="0" borderId="14" xfId="0" applyNumberFormat="1" applyFont="1" applyFill="1" applyBorder="1" applyAlignment="1">
      <alignment horizontal="center"/>
    </xf>
    <xf numFmtId="2" fontId="32" fillId="0" borderId="7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/>
    </xf>
    <xf numFmtId="2" fontId="2" fillId="6" borderId="0" xfId="0" applyNumberFormat="1" applyFont="1" applyFill="1" applyBorder="1" applyAlignment="1">
      <alignment horizontal="center"/>
    </xf>
    <xf numFmtId="0" fontId="101" fillId="11" borderId="1" xfId="0" applyFont="1" applyFill="1" applyBorder="1" applyAlignment="1">
      <alignment vertical="top" wrapText="1"/>
    </xf>
    <xf numFmtId="0" fontId="102" fillId="11" borderId="1" xfId="0" applyFont="1" applyFill="1" applyBorder="1" applyAlignment="1">
      <alignment vertical="top" wrapText="1"/>
    </xf>
    <xf numFmtId="0" fontId="103" fillId="11" borderId="1" xfId="0" applyFont="1" applyFill="1" applyBorder="1" applyAlignment="1">
      <alignment vertical="top" wrapText="1"/>
    </xf>
    <xf numFmtId="2" fontId="22" fillId="11" borderId="1" xfId="0" applyNumberFormat="1" applyFont="1" applyFill="1" applyBorder="1" applyAlignment="1">
      <alignment horizontal="center" vertical="center" wrapText="1"/>
    </xf>
    <xf numFmtId="2" fontId="96" fillId="11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2" fontId="60" fillId="6" borderId="1" xfId="0" applyNumberFormat="1" applyFont="1" applyFill="1" applyBorder="1" applyAlignment="1">
      <alignment horizontal="center"/>
    </xf>
    <xf numFmtId="0" fontId="62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/>
    </xf>
    <xf numFmtId="2" fontId="48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2" fontId="71" fillId="6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89" fillId="0" borderId="1" xfId="0" applyFont="1" applyFill="1" applyBorder="1" applyAlignment="1">
      <alignment vertical="center"/>
    </xf>
    <xf numFmtId="0" fontId="22" fillId="0" borderId="0" xfId="0" applyFont="1" applyFill="1" applyBorder="1" applyAlignment="1"/>
    <xf numFmtId="0" fontId="7" fillId="0" borderId="0" xfId="0" applyFont="1" applyFill="1" applyBorder="1" applyAlignment="1"/>
    <xf numFmtId="0" fontId="9" fillId="6" borderId="0" xfId="0" applyFont="1" applyFill="1" applyBorder="1" applyAlignment="1">
      <alignment vertical="top" wrapText="1"/>
    </xf>
    <xf numFmtId="0" fontId="1" fillId="6" borderId="0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6" fillId="6" borderId="0" xfId="0" applyFont="1" applyFill="1" applyAlignment="1">
      <alignment horizontal="center" vertical="center"/>
    </xf>
    <xf numFmtId="0" fontId="1" fillId="6" borderId="0" xfId="0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6" borderId="0" xfId="0" applyFont="1" applyFill="1" applyAlignment="1">
      <alignment horizontal="left" vertical="center"/>
    </xf>
    <xf numFmtId="0" fontId="106" fillId="11" borderId="1" xfId="0" applyFont="1" applyFill="1" applyBorder="1" applyAlignment="1">
      <alignment horizontal="center" vertical="center" wrapText="1"/>
    </xf>
    <xf numFmtId="0" fontId="33" fillId="0" borderId="1" xfId="1" applyFont="1" applyFill="1" applyBorder="1" applyAlignment="1">
      <alignment horizontal="left"/>
    </xf>
    <xf numFmtId="1" fontId="34" fillId="0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3" fillId="0" borderId="1" xfId="1" applyFont="1" applyFill="1" applyBorder="1" applyAlignment="1">
      <alignment horizontal="left" vertical="center"/>
    </xf>
    <xf numFmtId="1" fontId="34" fillId="0" borderId="1" xfId="0" applyNumberFormat="1" applyFont="1" applyFill="1" applyBorder="1" applyAlignment="1">
      <alignment horizontal="right" vertical="center" wrapText="1"/>
    </xf>
    <xf numFmtId="0" fontId="5" fillId="0" borderId="1" xfId="1" applyFill="1" applyBorder="1" applyAlignment="1">
      <alignment horizontal="left"/>
    </xf>
    <xf numFmtId="0" fontId="6" fillId="0" borderId="8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left"/>
    </xf>
    <xf numFmtId="0" fontId="18" fillId="6" borderId="0" xfId="0" applyFont="1" applyFill="1" applyBorder="1" applyAlignment="1">
      <alignment horizontal="center" vertical="center"/>
    </xf>
    <xf numFmtId="0" fontId="68" fillId="6" borderId="0" xfId="0" applyFont="1" applyFill="1" applyBorder="1" applyAlignment="1">
      <alignment horizontal="left"/>
    </xf>
    <xf numFmtId="0" fontId="18" fillId="6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horizontal="left" vertical="center"/>
    </xf>
    <xf numFmtId="1" fontId="21" fillId="0" borderId="4" xfId="0" applyNumberFormat="1" applyFont="1" applyFill="1" applyBorder="1" applyAlignment="1">
      <alignment horizontal="center" vertical="center" wrapText="1"/>
    </xf>
    <xf numFmtId="2" fontId="4" fillId="6" borderId="4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3" fontId="34" fillId="0" borderId="1" xfId="0" applyNumberFormat="1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84" fillId="0" borderId="1" xfId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0" fillId="6" borderId="0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/>
    </xf>
    <xf numFmtId="0" fontId="107" fillId="11" borderId="2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19" fillId="5" borderId="1" xfId="0" applyFont="1" applyFill="1" applyBorder="1" applyAlignment="1">
      <alignment horizontal="center" vertical="center"/>
    </xf>
    <xf numFmtId="0" fontId="107" fillId="11" borderId="1" xfId="0" applyFont="1" applyFill="1" applyBorder="1" applyAlignment="1">
      <alignment horizontal="center" vertical="center" wrapText="1"/>
    </xf>
    <xf numFmtId="0" fontId="106" fillId="11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" fontId="108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66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34" fillId="11" borderId="1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/>
    </xf>
    <xf numFmtId="0" fontId="62" fillId="16" borderId="3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3" fontId="22" fillId="0" borderId="14" xfId="0" applyNumberFormat="1" applyFont="1" applyFill="1" applyBorder="1" applyAlignment="1">
      <alignment horizontal="center"/>
    </xf>
    <xf numFmtId="0" fontId="9" fillId="16" borderId="14" xfId="0" applyFont="1" applyFill="1" applyBorder="1" applyAlignment="1">
      <alignment horizontal="center" vertical="center"/>
    </xf>
    <xf numFmtId="0" fontId="103" fillId="11" borderId="7" xfId="0" applyFont="1" applyFill="1" applyBorder="1" applyAlignment="1">
      <alignment vertical="top" wrapText="1"/>
    </xf>
    <xf numFmtId="0" fontId="34" fillId="11" borderId="7" xfId="0" applyFont="1" applyFill="1" applyBorder="1" applyAlignment="1">
      <alignment horizontal="right" vertical="center" wrapText="1"/>
    </xf>
    <xf numFmtId="0" fontId="6" fillId="0" borderId="7" xfId="0" applyFont="1" applyBorder="1"/>
    <xf numFmtId="0" fontId="103" fillId="11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8" fillId="2" borderId="3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wrapText="1"/>
    </xf>
    <xf numFmtId="0" fontId="61" fillId="2" borderId="3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0" fillId="0" borderId="0" xfId="0" applyFill="1"/>
    <xf numFmtId="0" fontId="47" fillId="7" borderId="1" xfId="0" applyFont="1" applyFill="1" applyBorder="1" applyAlignment="1">
      <alignment vertical="center"/>
    </xf>
    <xf numFmtId="0" fontId="47" fillId="7" borderId="7" xfId="0" applyFont="1" applyFill="1" applyBorder="1" applyAlignment="1">
      <alignment vertical="center"/>
    </xf>
    <xf numFmtId="2" fontId="4" fillId="0" borderId="7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0" fillId="0" borderId="1" xfId="1" applyFont="1" applyFill="1" applyBorder="1" applyAlignment="1">
      <alignment vertical="center"/>
    </xf>
    <xf numFmtId="2" fontId="34" fillId="0" borderId="1" xfId="0" applyNumberFormat="1" applyFont="1" applyFill="1" applyBorder="1" applyAlignment="1">
      <alignment horizontal="center" vertical="center"/>
    </xf>
    <xf numFmtId="0" fontId="27" fillId="0" borderId="0" xfId="0" applyFont="1"/>
    <xf numFmtId="0" fontId="1" fillId="11" borderId="0" xfId="0" applyFont="1" applyFill="1" applyBorder="1" applyAlignment="1">
      <alignment horizontal="center" vertical="center"/>
    </xf>
    <xf numFmtId="4" fontId="50" fillId="11" borderId="0" xfId="0" applyNumberFormat="1" applyFont="1" applyFill="1" applyBorder="1" applyAlignment="1">
      <alignment horizontal="center"/>
    </xf>
    <xf numFmtId="0" fontId="9" fillId="11" borderId="0" xfId="0" applyFont="1" applyFill="1" applyBorder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27" fillId="11" borderId="0" xfId="0" applyFont="1" applyFill="1"/>
    <xf numFmtId="0" fontId="23" fillId="11" borderId="0" xfId="0" applyFont="1" applyFill="1" applyBorder="1" applyAlignment="1">
      <alignment horizontal="center" vertical="center"/>
    </xf>
    <xf numFmtId="4" fontId="49" fillId="11" borderId="0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79" fillId="6" borderId="1" xfId="0" applyNumberFormat="1" applyFont="1" applyFill="1" applyBorder="1" applyAlignment="1">
      <alignment horizontal="center"/>
    </xf>
    <xf numFmtId="0" fontId="17" fillId="2" borderId="1" xfId="0" quotePrefix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 vertical="center" wrapText="1"/>
    </xf>
    <xf numFmtId="0" fontId="98" fillId="11" borderId="14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top"/>
    </xf>
    <xf numFmtId="0" fontId="47" fillId="7" borderId="14" xfId="0" applyFont="1" applyFill="1" applyBorder="1" applyAlignment="1">
      <alignment vertical="center"/>
    </xf>
    <xf numFmtId="0" fontId="86" fillId="11" borderId="7" xfId="0" applyFont="1" applyFill="1" applyBorder="1" applyAlignment="1">
      <alignment vertical="top" wrapText="1"/>
    </xf>
    <xf numFmtId="0" fontId="98" fillId="11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top"/>
    </xf>
    <xf numFmtId="2" fontId="79" fillId="6" borderId="7" xfId="0" applyNumberFormat="1" applyFont="1" applyFill="1" applyBorder="1" applyAlignment="1">
      <alignment horizontal="center" vertical="center"/>
    </xf>
    <xf numFmtId="2" fontId="34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right"/>
    </xf>
    <xf numFmtId="4" fontId="50" fillId="6" borderId="0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27" fillId="6" borderId="0" xfId="0" applyFont="1" applyFill="1"/>
    <xf numFmtId="0" fontId="27" fillId="6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0" fontId="1" fillId="19" borderId="1" xfId="0" applyFont="1" applyFill="1" applyBorder="1" applyAlignment="1">
      <alignment horizontal="center" vertical="center"/>
    </xf>
    <xf numFmtId="0" fontId="98" fillId="11" borderId="1" xfId="0" applyFont="1" applyFill="1" applyBorder="1" applyAlignment="1">
      <alignment horizontal="center" vertical="top" wrapText="1"/>
    </xf>
    <xf numFmtId="0" fontId="109" fillId="11" borderId="1" xfId="0" applyFont="1" applyFill="1" applyBorder="1" applyAlignment="1">
      <alignment horizontal="center" vertical="top" wrapText="1"/>
    </xf>
    <xf numFmtId="0" fontId="15" fillId="0" borderId="1" xfId="0" quotePrefix="1" applyFont="1" applyBorder="1"/>
    <xf numFmtId="164" fontId="1" fillId="0" borderId="7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wrapText="1"/>
    </xf>
    <xf numFmtId="0" fontId="68" fillId="0" borderId="19" xfId="0" applyFont="1" applyBorder="1" applyAlignment="1">
      <alignment horizontal="center" vertical="center"/>
    </xf>
    <xf numFmtId="0" fontId="68" fillId="0" borderId="7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2" applyNumberFormat="1" applyFont="1" applyBorder="1" applyAlignment="1">
      <alignment horizontal="center" vertical="center"/>
    </xf>
    <xf numFmtId="2" fontId="1" fillId="0" borderId="1" xfId="2" applyNumberFormat="1" applyFont="1" applyFill="1" applyBorder="1" applyAlignment="1">
      <alignment horizontal="center" vertical="center"/>
    </xf>
    <xf numFmtId="0" fontId="100" fillId="11" borderId="1" xfId="1" applyFont="1" applyFill="1" applyBorder="1" applyAlignment="1">
      <alignment horizontal="center" vertical="center" wrapText="1"/>
    </xf>
    <xf numFmtId="0" fontId="107" fillId="11" borderId="14" xfId="0" applyFont="1" applyFill="1" applyBorder="1" applyAlignment="1">
      <alignment horizontal="center" vertical="center" wrapText="1"/>
    </xf>
    <xf numFmtId="0" fontId="18" fillId="0" borderId="14" xfId="0" applyFont="1" applyBorder="1"/>
    <xf numFmtId="2" fontId="1" fillId="0" borderId="14" xfId="2" applyNumberFormat="1" applyFont="1" applyBorder="1" applyAlignment="1">
      <alignment horizontal="center" vertical="center"/>
    </xf>
    <xf numFmtId="0" fontId="97" fillId="11" borderId="7" xfId="0" applyFont="1" applyFill="1" applyBorder="1" applyAlignment="1">
      <alignment vertical="top" wrapText="1"/>
    </xf>
    <xf numFmtId="0" fontId="107" fillId="11" borderId="7" xfId="0" applyFont="1" applyFill="1" applyBorder="1" applyAlignment="1">
      <alignment horizontal="center" vertical="center" wrapText="1"/>
    </xf>
    <xf numFmtId="0" fontId="18" fillId="0" borderId="7" xfId="0" applyFont="1" applyBorder="1"/>
    <xf numFmtId="2" fontId="1" fillId="0" borderId="7" xfId="0" applyNumberFormat="1" applyFont="1" applyBorder="1" applyAlignment="1">
      <alignment horizontal="center" vertical="center"/>
    </xf>
    <xf numFmtId="0" fontId="9" fillId="0" borderId="7" xfId="0" quotePrefix="1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68" fillId="0" borderId="1" xfId="0" applyFont="1" applyBorder="1" applyAlignment="1">
      <alignment vertical="center"/>
    </xf>
    <xf numFmtId="0" fontId="1" fillId="19" borderId="7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98" fillId="11" borderId="14" xfId="0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1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/>
    </xf>
    <xf numFmtId="0" fontId="42" fillId="15" borderId="1" xfId="0" applyFont="1" applyFill="1" applyBorder="1" applyAlignment="1">
      <alignment horizontal="center" vertical="center"/>
    </xf>
    <xf numFmtId="2" fontId="41" fillId="15" borderId="1" xfId="0" applyNumberFormat="1" applyFont="1" applyFill="1" applyBorder="1" applyAlignment="1">
      <alignment horizontal="left" vertical="top"/>
    </xf>
    <xf numFmtId="0" fontId="3" fillId="15" borderId="1" xfId="0" applyFont="1" applyFill="1" applyBorder="1" applyAlignment="1">
      <alignment horizontal="center" vertical="center"/>
    </xf>
    <xf numFmtId="2" fontId="2" fillId="15" borderId="1" xfId="0" applyNumberFormat="1" applyFont="1" applyFill="1" applyBorder="1" applyAlignment="1">
      <alignment horizontal="center"/>
    </xf>
    <xf numFmtId="1" fontId="34" fillId="15" borderId="1" xfId="0" applyNumberFormat="1" applyFont="1" applyFill="1" applyBorder="1" applyAlignment="1">
      <alignment horizontal="center" wrapText="1"/>
    </xf>
    <xf numFmtId="0" fontId="34" fillId="15" borderId="1" xfId="0" applyFont="1" applyFill="1" applyBorder="1" applyAlignment="1">
      <alignment horizontal="center" vertical="center"/>
    </xf>
    <xf numFmtId="2" fontId="60" fillId="15" borderId="1" xfId="0" applyNumberFormat="1" applyFont="1" applyFill="1" applyBorder="1"/>
    <xf numFmtId="0" fontId="77" fillId="15" borderId="1" xfId="1" applyFont="1" applyFill="1" applyBorder="1" applyAlignment="1">
      <alignment horizontal="left" vertical="center" wrapText="1"/>
    </xf>
    <xf numFmtId="2" fontId="41" fillId="0" borderId="1" xfId="0" applyNumberFormat="1" applyFont="1" applyFill="1" applyBorder="1" applyAlignment="1">
      <alignment horizontal="left" vertical="top"/>
    </xf>
    <xf numFmtId="0" fontId="23" fillId="15" borderId="1" xfId="0" applyFont="1" applyFill="1" applyBorder="1" applyAlignment="1">
      <alignment horizontal="center"/>
    </xf>
    <xf numFmtId="1" fontId="34" fillId="15" borderId="1" xfId="0" applyNumberFormat="1" applyFont="1" applyFill="1" applyBorder="1" applyAlignment="1">
      <alignment horizontal="center"/>
    </xf>
    <xf numFmtId="164" fontId="59" fillId="11" borderId="1" xfId="0" applyNumberFormat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1" fontId="1" fillId="15" borderId="1" xfId="0" applyNumberFormat="1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 vertical="center"/>
    </xf>
    <xf numFmtId="0" fontId="5" fillId="0" borderId="1" xfId="1" applyBorder="1" applyAlignment="1">
      <alignment horizontal="left" vertical="center" wrapText="1"/>
    </xf>
    <xf numFmtId="0" fontId="41" fillId="15" borderId="1" xfId="0" applyFont="1" applyFill="1" applyBorder="1" applyAlignment="1">
      <alignment horizontal="left" vertical="center"/>
    </xf>
    <xf numFmtId="2" fontId="3" fillId="15" borderId="1" xfId="0" applyNumberFormat="1" applyFont="1" applyFill="1" applyBorder="1" applyAlignment="1">
      <alignment horizontal="center" vertical="center"/>
    </xf>
    <xf numFmtId="0" fontId="36" fillId="0" borderId="1" xfId="0" applyFont="1" applyBorder="1"/>
    <xf numFmtId="0" fontId="1" fillId="20" borderId="1" xfId="0" applyFont="1" applyFill="1" applyBorder="1" applyAlignment="1">
      <alignment horizontal="center"/>
    </xf>
    <xf numFmtId="0" fontId="3" fillId="20" borderId="17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horizontal="center"/>
    </xf>
    <xf numFmtId="0" fontId="34" fillId="20" borderId="1" xfId="0" applyFont="1" applyFill="1" applyBorder="1" applyAlignment="1">
      <alignment horizontal="center" vertical="center"/>
    </xf>
    <xf numFmtId="0" fontId="5" fillId="11" borderId="23" xfId="1" applyFill="1" applyBorder="1" applyAlignment="1">
      <alignment vertical="top" wrapText="1"/>
    </xf>
    <xf numFmtId="1" fontId="3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/>
    </xf>
    <xf numFmtId="0" fontId="5" fillId="11" borderId="0" xfId="1" applyFill="1" applyBorder="1" applyAlignment="1">
      <alignment vertical="top" wrapText="1"/>
    </xf>
    <xf numFmtId="164" fontId="1" fillId="0" borderId="5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2" fontId="60" fillId="21" borderId="3" xfId="0" applyNumberFormat="1" applyFont="1" applyFill="1" applyBorder="1" applyAlignment="1">
      <alignment horizontal="center" vertical="center"/>
    </xf>
    <xf numFmtId="0" fontId="5" fillId="0" borderId="23" xfId="1" applyBorder="1"/>
    <xf numFmtId="0" fontId="27" fillId="0" borderId="4" xfId="0" applyFont="1" applyFill="1" applyBorder="1" applyAlignment="1">
      <alignment horizontal="left"/>
    </xf>
    <xf numFmtId="0" fontId="27" fillId="6" borderId="4" xfId="0" applyFont="1" applyFill="1" applyBorder="1" applyAlignment="1">
      <alignment horizontal="left"/>
    </xf>
    <xf numFmtId="0" fontId="27" fillId="0" borderId="11" xfId="0" applyFont="1" applyFill="1" applyBorder="1" applyAlignment="1">
      <alignment horizontal="center"/>
    </xf>
    <xf numFmtId="2" fontId="80" fillId="0" borderId="4" xfId="0" applyNumberFormat="1" applyFont="1" applyFill="1" applyBorder="1" applyAlignment="1">
      <alignment horizontal="center"/>
    </xf>
    <xf numFmtId="2" fontId="60" fillId="0" borderId="15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2" fontId="34" fillId="0" borderId="1" xfId="0" applyNumberFormat="1" applyFont="1" applyFill="1" applyBorder="1" applyAlignment="1">
      <alignment horizontal="center"/>
    </xf>
    <xf numFmtId="2" fontId="60" fillId="22" borderId="1" xfId="0" applyNumberFormat="1" applyFont="1" applyFill="1" applyBorder="1" applyAlignment="1">
      <alignment horizontal="center" vertical="center"/>
    </xf>
    <xf numFmtId="2" fontId="60" fillId="17" borderId="1" xfId="0" applyNumberFormat="1" applyFont="1" applyFill="1" applyBorder="1" applyAlignment="1">
      <alignment horizontal="center" vertical="center"/>
    </xf>
    <xf numFmtId="2" fontId="2" fillId="14" borderId="5" xfId="0" applyNumberFormat="1" applyFont="1" applyFill="1" applyBorder="1" applyAlignment="1">
      <alignment horizontal="center" vertical="center"/>
    </xf>
    <xf numFmtId="2" fontId="87" fillId="14" borderId="1" xfId="0" applyNumberFormat="1" applyFont="1" applyFill="1" applyBorder="1" applyAlignment="1">
      <alignment horizontal="center" vertical="center"/>
    </xf>
    <xf numFmtId="0" fontId="116" fillId="14" borderId="1" xfId="1" applyFont="1" applyFill="1" applyBorder="1" applyAlignment="1">
      <alignment horizontal="left" vertical="center" wrapText="1"/>
    </xf>
    <xf numFmtId="0" fontId="28" fillId="9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2" fontId="60" fillId="22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5" fillId="0" borderId="21" xfId="1" applyBorder="1"/>
    <xf numFmtId="0" fontId="28" fillId="0" borderId="14" xfId="0" applyFont="1" applyFill="1" applyBorder="1" applyAlignment="1">
      <alignment vertical="center" wrapText="1"/>
    </xf>
    <xf numFmtId="0" fontId="28" fillId="0" borderId="21" xfId="0" applyFont="1" applyFill="1" applyBorder="1" applyAlignment="1">
      <alignment vertical="center" wrapText="1"/>
    </xf>
    <xf numFmtId="0" fontId="28" fillId="4" borderId="14" xfId="0" applyFont="1" applyFill="1" applyBorder="1" applyAlignment="1">
      <alignment vertical="center" wrapText="1"/>
    </xf>
    <xf numFmtId="0" fontId="22" fillId="6" borderId="14" xfId="0" applyFont="1" applyFill="1" applyBorder="1" applyAlignment="1">
      <alignment horizontal="center"/>
    </xf>
    <xf numFmtId="0" fontId="27" fillId="6" borderId="14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/>
    </xf>
    <xf numFmtId="2" fontId="60" fillId="22" borderId="14" xfId="0" applyNumberFormat="1" applyFont="1" applyFill="1" applyBorder="1" applyAlignment="1">
      <alignment horizontal="center" vertical="center"/>
    </xf>
    <xf numFmtId="0" fontId="48" fillId="9" borderId="0" xfId="0" applyFont="1" applyFill="1" applyBorder="1" applyAlignment="1">
      <alignment vertical="center" wrapText="1"/>
    </xf>
    <xf numFmtId="0" fontId="28" fillId="9" borderId="7" xfId="0" applyFont="1" applyFill="1" applyBorder="1" applyAlignment="1">
      <alignment vertical="center"/>
    </xf>
    <xf numFmtId="0" fontId="72" fillId="9" borderId="7" xfId="0" applyFont="1" applyFill="1" applyBorder="1" applyAlignment="1">
      <alignment vertical="center"/>
    </xf>
    <xf numFmtId="2" fontId="60" fillId="22" borderId="7" xfId="0" applyNumberFormat="1" applyFont="1" applyFill="1" applyBorder="1" applyAlignment="1">
      <alignment horizontal="center" vertical="center"/>
    </xf>
    <xf numFmtId="0" fontId="5" fillId="9" borderId="7" xfId="1" applyFill="1" applyBorder="1" applyAlignment="1">
      <alignment vertical="center"/>
    </xf>
    <xf numFmtId="0" fontId="48" fillId="11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1" applyBorder="1" applyAlignment="1">
      <alignment wrapText="1"/>
    </xf>
    <xf numFmtId="0" fontId="5" fillId="0" borderId="1" xfId="1" applyFill="1" applyBorder="1"/>
    <xf numFmtId="0" fontId="28" fillId="14" borderId="1" xfId="0" applyFont="1" applyFill="1" applyBorder="1" applyAlignment="1">
      <alignment vertical="center" wrapText="1"/>
    </xf>
    <xf numFmtId="0" fontId="28" fillId="14" borderId="1" xfId="0" applyFont="1" applyFill="1" applyBorder="1" applyAlignment="1">
      <alignment vertical="center"/>
    </xf>
    <xf numFmtId="2" fontId="2" fillId="14" borderId="4" xfId="0" applyNumberFormat="1" applyFont="1" applyFill="1" applyBorder="1" applyAlignment="1">
      <alignment horizontal="center" vertical="center"/>
    </xf>
    <xf numFmtId="0" fontId="5" fillId="14" borderId="1" xfId="1" applyFill="1" applyBorder="1" applyAlignment="1">
      <alignment vertical="center"/>
    </xf>
    <xf numFmtId="1" fontId="94" fillId="14" borderId="1" xfId="0" applyNumberFormat="1" applyFont="1" applyFill="1" applyBorder="1" applyAlignment="1">
      <alignment horizontal="center"/>
    </xf>
    <xf numFmtId="2" fontId="2" fillId="14" borderId="6" xfId="0" applyNumberFormat="1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 vertical="center"/>
    </xf>
    <xf numFmtId="1" fontId="1" fillId="14" borderId="7" xfId="0" applyNumberFormat="1" applyFont="1" applyFill="1" applyBorder="1" applyAlignment="1">
      <alignment horizontal="center"/>
    </xf>
    <xf numFmtId="0" fontId="94" fillId="14" borderId="1" xfId="0" applyFont="1" applyFill="1" applyBorder="1" applyAlignment="1">
      <alignment horizontal="center"/>
    </xf>
    <xf numFmtId="2" fontId="60" fillId="14" borderId="5" xfId="0" applyNumberFormat="1" applyFont="1" applyFill="1" applyBorder="1" applyAlignment="1">
      <alignment horizontal="center" vertical="center"/>
    </xf>
    <xf numFmtId="1" fontId="34" fillId="14" borderId="5" xfId="0" applyNumberFormat="1" applyFont="1" applyFill="1" applyBorder="1" applyAlignment="1">
      <alignment horizontal="center" wrapText="1"/>
    </xf>
    <xf numFmtId="0" fontId="94" fillId="14" borderId="1" xfId="0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left" vertical="center"/>
    </xf>
    <xf numFmtId="0" fontId="78" fillId="6" borderId="0" xfId="0" applyFont="1" applyFill="1" applyBorder="1" applyAlignment="1">
      <alignment horizontal="left"/>
    </xf>
    <xf numFmtId="0" fontId="5" fillId="0" borderId="4" xfId="1" applyBorder="1"/>
    <xf numFmtId="0" fontId="5" fillId="0" borderId="19" xfId="1" applyBorder="1"/>
    <xf numFmtId="0" fontId="31" fillId="0" borderId="19" xfId="0" applyFont="1" applyFill="1" applyBorder="1" applyAlignment="1">
      <alignment horizontal="left"/>
    </xf>
    <xf numFmtId="0" fontId="41" fillId="7" borderId="1" xfId="0" applyFont="1" applyFill="1" applyBorder="1" applyAlignment="1">
      <alignment vertical="center"/>
    </xf>
    <xf numFmtId="0" fontId="119" fillId="0" borderId="1" xfId="0" applyFont="1" applyFill="1" applyBorder="1"/>
    <xf numFmtId="0" fontId="41" fillId="0" borderId="1" xfId="0" applyFont="1" applyFill="1" applyBorder="1"/>
    <xf numFmtId="0" fontId="3" fillId="0" borderId="1" xfId="0" applyFont="1" applyFill="1" applyBorder="1"/>
    <xf numFmtId="0" fontId="19" fillId="11" borderId="0" xfId="0" applyFont="1" applyFill="1" applyBorder="1"/>
    <xf numFmtId="3" fontId="3" fillId="11" borderId="0" xfId="0" applyNumberFormat="1" applyFont="1" applyFill="1" applyBorder="1" applyAlignment="1">
      <alignment horizontal="center"/>
    </xf>
    <xf numFmtId="0" fontId="41" fillId="0" borderId="7" xfId="0" applyFont="1" applyFill="1" applyBorder="1"/>
    <xf numFmtId="0" fontId="3" fillId="0" borderId="1" xfId="0" applyFont="1" applyFill="1" applyBorder="1" applyAlignment="1">
      <alignment vertical="center"/>
    </xf>
    <xf numFmtId="0" fontId="95" fillId="0" borderId="1" xfId="0" applyFont="1" applyFill="1" applyBorder="1" applyAlignment="1"/>
    <xf numFmtId="0" fontId="19" fillId="6" borderId="0" xfId="0" applyFont="1" applyFill="1" applyBorder="1"/>
    <xf numFmtId="0" fontId="27" fillId="6" borderId="0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27" fillId="6" borderId="0" xfId="0" applyFont="1" applyFill="1" applyBorder="1" applyAlignment="1">
      <alignment horizontal="left" wrapText="1"/>
    </xf>
    <xf numFmtId="0" fontId="41" fillId="0" borderId="1" xfId="0" applyFont="1" applyBorder="1"/>
    <xf numFmtId="0" fontId="41" fillId="0" borderId="1" xfId="0" applyFont="1" applyFill="1" applyBorder="1" applyAlignment="1">
      <alignment vertical="center"/>
    </xf>
    <xf numFmtId="0" fontId="47" fillId="0" borderId="1" xfId="0" applyFont="1" applyFill="1" applyBorder="1" applyAlignment="1">
      <alignment vertical="center"/>
    </xf>
    <xf numFmtId="0" fontId="15" fillId="0" borderId="14" xfId="0" applyFont="1" applyBorder="1"/>
    <xf numFmtId="0" fontId="15" fillId="0" borderId="7" xfId="0" applyFont="1" applyBorder="1"/>
    <xf numFmtId="0" fontId="41" fillId="6" borderId="1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center"/>
    </xf>
    <xf numFmtId="0" fontId="24" fillId="6" borderId="0" xfId="0" applyFont="1" applyFill="1" applyBorder="1" applyAlignment="1">
      <alignment horizontal="left" wrapText="1"/>
    </xf>
    <xf numFmtId="0" fontId="1" fillId="6" borderId="7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left" vertical="top" wrapText="1"/>
    </xf>
    <xf numFmtId="0" fontId="19" fillId="6" borderId="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27" fillId="0" borderId="0" xfId="0" applyNumberFormat="1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11" fillId="11" borderId="1" xfId="0" applyFont="1" applyFill="1" applyBorder="1" applyAlignment="1">
      <alignment horizontal="center" vertical="center" wrapText="1"/>
    </xf>
    <xf numFmtId="0" fontId="111" fillId="11" borderId="14" xfId="0" applyFont="1" applyFill="1" applyBorder="1" applyAlignment="1">
      <alignment horizontal="center" vertical="center" wrapText="1"/>
    </xf>
    <xf numFmtId="0" fontId="111" fillId="11" borderId="7" xfId="0" applyFont="1" applyFill="1" applyBorder="1" applyAlignment="1">
      <alignment horizontal="center" vertical="center" wrapText="1"/>
    </xf>
    <xf numFmtId="0" fontId="120" fillId="11" borderId="1" xfId="0" applyFont="1" applyFill="1" applyBorder="1" applyAlignment="1">
      <alignment horizontal="center" vertical="center" wrapText="1"/>
    </xf>
    <xf numFmtId="0" fontId="120" fillId="11" borderId="14" xfId="0" applyFont="1" applyFill="1" applyBorder="1" applyAlignment="1">
      <alignment horizontal="center" vertical="center" wrapText="1"/>
    </xf>
    <xf numFmtId="0" fontId="120" fillId="11" borderId="7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/>
    </xf>
    <xf numFmtId="0" fontId="5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4" fillId="6" borderId="0" xfId="0" applyFont="1" applyFill="1" applyBorder="1" applyAlignment="1">
      <alignment horizontal="center" vertical="top" wrapText="1"/>
    </xf>
    <xf numFmtId="0" fontId="24" fillId="6" borderId="0" xfId="0" applyFont="1" applyFill="1" applyBorder="1" applyAlignment="1">
      <alignment horizontal="center" wrapText="1"/>
    </xf>
    <xf numFmtId="0" fontId="9" fillId="6" borderId="0" xfId="0" applyFont="1" applyFill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34" fillId="11" borderId="1" xfId="0" applyFont="1" applyFill="1" applyBorder="1" applyAlignment="1">
      <alignment horizontal="center" vertical="center" wrapText="1"/>
    </xf>
    <xf numFmtId="0" fontId="34" fillId="11" borderId="7" xfId="0" applyFont="1" applyFill="1" applyBorder="1" applyAlignment="1">
      <alignment horizontal="center" vertical="center" wrapText="1"/>
    </xf>
    <xf numFmtId="0" fontId="34" fillId="11" borderId="1" xfId="0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center"/>
    </xf>
    <xf numFmtId="2" fontId="27" fillId="0" borderId="0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2" fontId="34" fillId="11" borderId="1" xfId="0" applyNumberFormat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top" wrapText="1"/>
    </xf>
    <xf numFmtId="0" fontId="34" fillId="0" borderId="1" xfId="0" applyFont="1" applyFill="1" applyBorder="1" applyAlignment="1">
      <alignment horizontal="center"/>
    </xf>
    <xf numFmtId="0" fontId="93" fillId="0" borderId="1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21" fillId="0" borderId="1" xfId="0" applyFont="1" applyFill="1" applyBorder="1" applyAlignment="1">
      <alignment vertical="center" wrapText="1"/>
    </xf>
    <xf numFmtId="0" fontId="12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21" fillId="0" borderId="7" xfId="0" applyFont="1" applyFill="1" applyBorder="1" applyAlignment="1">
      <alignment vertical="center" wrapText="1"/>
    </xf>
    <xf numFmtId="0" fontId="121" fillId="0" borderId="4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/>
    </xf>
    <xf numFmtId="164" fontId="1" fillId="14" borderId="1" xfId="0" applyNumberFormat="1" applyFont="1" applyFill="1" applyBorder="1" applyAlignment="1">
      <alignment horizontal="center" vertical="center"/>
    </xf>
    <xf numFmtId="0" fontId="121" fillId="0" borderId="1" xfId="0" applyFont="1" applyFill="1" applyBorder="1" applyAlignment="1">
      <alignment horizontal="center" vertical="center"/>
    </xf>
    <xf numFmtId="0" fontId="88" fillId="0" borderId="1" xfId="0" applyFont="1" applyFill="1" applyBorder="1" applyAlignment="1">
      <alignment horizontal="center" vertical="center"/>
    </xf>
    <xf numFmtId="0" fontId="122" fillId="0" borderId="1" xfId="0" applyFont="1" applyFill="1" applyBorder="1" applyAlignment="1">
      <alignment horizontal="center" vertical="center"/>
    </xf>
    <xf numFmtId="0" fontId="121" fillId="14" borderId="1" xfId="0" applyFont="1" applyFill="1" applyBorder="1" applyAlignment="1">
      <alignment horizontal="center" vertical="center"/>
    </xf>
    <xf numFmtId="2" fontId="21" fillId="14" borderId="1" xfId="0" applyNumberFormat="1" applyFont="1" applyFill="1" applyBorder="1" applyAlignment="1">
      <alignment horizontal="center"/>
    </xf>
    <xf numFmtId="0" fontId="121" fillId="0" borderId="12" xfId="0" applyFont="1" applyFill="1" applyBorder="1" applyAlignment="1">
      <alignment horizontal="center" vertical="center"/>
    </xf>
    <xf numFmtId="0" fontId="121" fillId="0" borderId="7" xfId="0" applyFont="1" applyFill="1" applyBorder="1" applyAlignment="1">
      <alignment horizontal="center" vertical="center"/>
    </xf>
    <xf numFmtId="0" fontId="121" fillId="0" borderId="4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/>
    </xf>
    <xf numFmtId="1" fontId="3" fillId="20" borderId="1" xfId="0" applyNumberFormat="1" applyFont="1" applyFill="1" applyBorder="1" applyAlignment="1">
      <alignment horizontal="center"/>
    </xf>
    <xf numFmtId="2" fontId="80" fillId="0" borderId="1" xfId="0" applyNumberFormat="1" applyFont="1" applyBorder="1" applyAlignment="1">
      <alignment horizontal="center" vertical="center"/>
    </xf>
    <xf numFmtId="0" fontId="31" fillId="0" borderId="14" xfId="0" applyFont="1" applyFill="1" applyBorder="1" applyAlignment="1">
      <alignment horizontal="left"/>
    </xf>
    <xf numFmtId="2" fontId="75" fillId="6" borderId="1" xfId="0" applyNumberFormat="1" applyFont="1" applyFill="1" applyBorder="1" applyAlignment="1">
      <alignment horizontal="center"/>
    </xf>
    <xf numFmtId="2" fontId="75" fillId="6" borderId="1" xfId="0" applyNumberFormat="1" applyFont="1" applyFill="1" applyBorder="1" applyAlignment="1">
      <alignment horizontal="center" vertical="center"/>
    </xf>
    <xf numFmtId="2" fontId="75" fillId="6" borderId="0" xfId="0" applyNumberFormat="1" applyFont="1" applyFill="1" applyBorder="1" applyAlignment="1">
      <alignment horizontal="center"/>
    </xf>
    <xf numFmtId="2" fontId="75" fillId="6" borderId="0" xfId="0" applyNumberFormat="1" applyFont="1" applyFill="1" applyBorder="1" applyAlignment="1">
      <alignment horizontal="center" vertical="center"/>
    </xf>
    <xf numFmtId="2" fontId="34" fillId="15" borderId="1" xfId="0" applyNumberFormat="1" applyFont="1" applyFill="1" applyBorder="1" applyAlignment="1">
      <alignment horizontal="center" wrapText="1"/>
    </xf>
    <xf numFmtId="0" fontId="115" fillId="0" borderId="1" xfId="1" applyFont="1" applyFill="1" applyBorder="1" applyAlignment="1">
      <alignment horizontal="left" vertical="center" wrapText="1"/>
    </xf>
    <xf numFmtId="0" fontId="22" fillId="6" borderId="7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center"/>
    </xf>
    <xf numFmtId="0" fontId="22" fillId="6" borderId="14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/>
    </xf>
    <xf numFmtId="0" fontId="24" fillId="6" borderId="7" xfId="0" applyFont="1" applyFill="1" applyBorder="1" applyAlignment="1">
      <alignment vertical="center" wrapText="1"/>
    </xf>
    <xf numFmtId="0" fontId="96" fillId="11" borderId="7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47" fillId="7" borderId="7" xfId="0" applyFont="1" applyFill="1" applyBorder="1" applyAlignment="1">
      <alignment horizontal="center" vertical="center"/>
    </xf>
    <xf numFmtId="0" fontId="96" fillId="11" borderId="14" xfId="0" applyFont="1" applyFill="1" applyBorder="1" applyAlignment="1">
      <alignment horizontal="center" vertical="center" wrapText="1"/>
    </xf>
    <xf numFmtId="0" fontId="32" fillId="6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/>
    </xf>
    <xf numFmtId="2" fontId="3" fillId="6" borderId="0" xfId="0" applyNumberFormat="1" applyFont="1" applyFill="1" applyBorder="1" applyAlignment="1">
      <alignment horizontal="left" vertical="top"/>
    </xf>
    <xf numFmtId="2" fontId="1" fillId="6" borderId="0" xfId="2" applyNumberFormat="1" applyFont="1" applyFill="1" applyBorder="1" applyAlignment="1">
      <alignment horizontal="center" vertical="center"/>
    </xf>
    <xf numFmtId="0" fontId="9" fillId="6" borderId="0" xfId="0" quotePrefix="1" applyFont="1" applyFill="1" applyBorder="1" applyAlignment="1">
      <alignment horizontal="center" vertical="center" wrapText="1"/>
    </xf>
    <xf numFmtId="0" fontId="112" fillId="6" borderId="0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/>
    </xf>
    <xf numFmtId="0" fontId="97" fillId="11" borderId="1" xfId="0" applyFont="1" applyFill="1" applyBorder="1" applyAlignment="1">
      <alignment horizontal="center" vertical="center" wrapText="1"/>
    </xf>
    <xf numFmtId="0" fontId="110" fillId="11" borderId="10" xfId="1" applyFont="1" applyFill="1" applyBorder="1" applyAlignment="1">
      <alignment vertical="center" wrapText="1"/>
    </xf>
    <xf numFmtId="0" fontId="24" fillId="6" borderId="1" xfId="0" applyFont="1" applyFill="1" applyBorder="1"/>
    <xf numFmtId="3" fontId="23" fillId="11" borderId="0" xfId="0" applyNumberFormat="1" applyFont="1" applyFill="1" applyBorder="1" applyAlignment="1">
      <alignment horizontal="center"/>
    </xf>
    <xf numFmtId="0" fontId="24" fillId="6" borderId="1" xfId="0" applyFont="1" applyFill="1" applyBorder="1" applyAlignment="1">
      <alignment horizontal="left" vertical="center" wrapText="1"/>
    </xf>
    <xf numFmtId="0" fontId="24" fillId="6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/>
    </xf>
    <xf numFmtId="0" fontId="97" fillId="11" borderId="1" xfId="0" applyFont="1" applyFill="1" applyBorder="1" applyAlignment="1">
      <alignment horizontal="center" vertical="top" wrapText="1"/>
    </xf>
    <xf numFmtId="0" fontId="97" fillId="11" borderId="14" xfId="0" applyFont="1" applyFill="1" applyBorder="1" applyAlignment="1">
      <alignment horizontal="center" vertical="top" wrapText="1"/>
    </xf>
    <xf numFmtId="0" fontId="97" fillId="11" borderId="7" xfId="0" applyFont="1" applyFill="1" applyBorder="1" applyAlignment="1">
      <alignment horizontal="center" vertical="center" wrapText="1"/>
    </xf>
    <xf numFmtId="0" fontId="24" fillId="6" borderId="3" xfId="0" applyFont="1" applyFill="1" applyBorder="1"/>
    <xf numFmtId="0" fontId="47" fillId="7" borderId="14" xfId="0" applyFont="1" applyFill="1" applyBorder="1" applyAlignment="1">
      <alignment horizontal="center" vertical="center"/>
    </xf>
    <xf numFmtId="0" fontId="97" fillId="11" borderId="7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center"/>
    </xf>
    <xf numFmtId="0" fontId="18" fillId="11" borderId="0" xfId="0" applyFont="1" applyFill="1" applyBorder="1" applyAlignment="1">
      <alignment horizontal="left"/>
    </xf>
    <xf numFmtId="0" fontId="18" fillId="11" borderId="0" xfId="0" applyFont="1" applyFill="1" applyAlignment="1">
      <alignment horizontal="left"/>
    </xf>
    <xf numFmtId="0" fontId="24" fillId="11" borderId="0" xfId="0" applyFont="1" applyFill="1" applyBorder="1" applyAlignment="1">
      <alignment horizontal="left"/>
    </xf>
    <xf numFmtId="0" fontId="24" fillId="0" borderId="1" xfId="1" applyFont="1" applyBorder="1" applyAlignment="1">
      <alignment horizontal="left"/>
    </xf>
    <xf numFmtId="0" fontId="24" fillId="0" borderId="1" xfId="1" applyFont="1" applyBorder="1" applyAlignment="1">
      <alignment horizontal="left" vertical="center"/>
    </xf>
    <xf numFmtId="0" fontId="22" fillId="0" borderId="1" xfId="0" applyFont="1" applyFill="1" applyBorder="1" applyAlignment="1">
      <alignment horizontal="left"/>
    </xf>
    <xf numFmtId="0" fontId="18" fillId="6" borderId="0" xfId="0" applyFont="1" applyFill="1" applyBorder="1" applyAlignment="1">
      <alignment horizontal="left"/>
    </xf>
    <xf numFmtId="0" fontId="18" fillId="6" borderId="0" xfId="0" applyFont="1" applyFill="1" applyAlignment="1">
      <alignment horizontal="left"/>
    </xf>
    <xf numFmtId="0" fontId="24" fillId="0" borderId="14" xfId="1" applyFont="1" applyBorder="1" applyAlignment="1">
      <alignment horizontal="left"/>
    </xf>
    <xf numFmtId="0" fontId="68" fillId="6" borderId="0" xfId="0" applyFont="1" applyFill="1" applyAlignment="1">
      <alignment horizontal="left"/>
    </xf>
    <xf numFmtId="0" fontId="24" fillId="11" borderId="1" xfId="1" applyFont="1" applyFill="1" applyBorder="1" applyAlignment="1">
      <alignment horizontal="left" vertical="top" wrapText="1"/>
    </xf>
    <xf numFmtId="0" fontId="24" fillId="0" borderId="1" xfId="1" applyFont="1" applyFill="1" applyBorder="1" applyAlignment="1">
      <alignment horizontal="left" vertical="top" wrapText="1"/>
    </xf>
    <xf numFmtId="0" fontId="97" fillId="11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/>
    </xf>
    <xf numFmtId="0" fontId="97" fillId="11" borderId="14" xfId="0" applyFont="1" applyFill="1" applyBorder="1" applyAlignment="1">
      <alignment horizontal="left" vertical="top" wrapText="1"/>
    </xf>
    <xf numFmtId="0" fontId="97" fillId="11" borderId="7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0" fontId="96" fillId="11" borderId="1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9" fillId="6" borderId="0" xfId="0" applyFont="1" applyFill="1" applyBorder="1" applyAlignment="1"/>
    <xf numFmtId="0" fontId="21" fillId="4" borderId="1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23" fillId="0" borderId="0" xfId="0" applyFont="1" applyAlignment="1">
      <alignment horizontal="center"/>
    </xf>
    <xf numFmtId="2" fontId="1" fillId="0" borderId="0" xfId="0" applyNumberFormat="1" applyFont="1" applyFill="1" applyBorder="1" applyAlignment="1">
      <alignment horizontal="center" vertical="top" wrapText="1"/>
    </xf>
    <xf numFmtId="0" fontId="10" fillId="6" borderId="0" xfId="0" applyFont="1" applyFill="1" applyBorder="1" applyAlignment="1">
      <alignment horizontal="center" vertical="top" wrapText="1"/>
    </xf>
    <xf numFmtId="0" fontId="36" fillId="6" borderId="0" xfId="0" applyFont="1" applyFill="1" applyAlignment="1">
      <alignment horizontal="center"/>
    </xf>
    <xf numFmtId="0" fontId="123" fillId="6" borderId="0" xfId="0" applyFont="1" applyFill="1" applyAlignment="1">
      <alignment horizontal="center"/>
    </xf>
    <xf numFmtId="0" fontId="0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2" fontId="27" fillId="6" borderId="0" xfId="0" applyNumberFormat="1" applyFont="1" applyFill="1" applyBorder="1" applyAlignment="1">
      <alignment vertical="top" wrapText="1"/>
    </xf>
    <xf numFmtId="2" fontId="1" fillId="6" borderId="0" xfId="0" applyNumberFormat="1" applyFont="1" applyFill="1" applyBorder="1" applyAlignment="1">
      <alignment horizontal="center" vertical="top" wrapText="1"/>
    </xf>
    <xf numFmtId="2" fontId="27" fillId="6" borderId="0" xfId="0" applyNumberFormat="1" applyFont="1" applyFill="1" applyBorder="1" applyAlignment="1">
      <alignment horizontal="center" vertical="top" wrapText="1"/>
    </xf>
    <xf numFmtId="0" fontId="96" fillId="0" borderId="1" xfId="0" applyFont="1" applyFill="1" applyBorder="1" applyAlignment="1">
      <alignment horizontal="center" vertical="top" wrapText="1"/>
    </xf>
    <xf numFmtId="0" fontId="96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/>
    <xf numFmtId="0" fontId="19" fillId="5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vertical="center"/>
    </xf>
    <xf numFmtId="0" fontId="34" fillId="0" borderId="7" xfId="0" applyFont="1" applyFill="1" applyBorder="1" applyAlignment="1">
      <alignment horizontal="center"/>
    </xf>
    <xf numFmtId="2" fontId="71" fillId="6" borderId="7" xfId="0" applyNumberFormat="1" applyFont="1" applyFill="1" applyBorder="1" applyAlignment="1">
      <alignment horizontal="center"/>
    </xf>
    <xf numFmtId="0" fontId="96" fillId="0" borderId="14" xfId="0" applyFont="1" applyFill="1" applyBorder="1" applyAlignment="1">
      <alignment horizontal="center" vertical="top" wrapText="1"/>
    </xf>
    <xf numFmtId="0" fontId="101" fillId="11" borderId="14" xfId="0" applyFont="1" applyFill="1" applyBorder="1" applyAlignment="1">
      <alignment vertical="top" wrapText="1"/>
    </xf>
    <xf numFmtId="0" fontId="21" fillId="0" borderId="14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/>
    </xf>
    <xf numFmtId="2" fontId="71" fillId="6" borderId="14" xfId="0" applyNumberFormat="1" applyFont="1" applyFill="1" applyBorder="1" applyAlignment="1">
      <alignment horizontal="center"/>
    </xf>
    <xf numFmtId="0" fontId="24" fillId="6" borderId="0" xfId="0" applyFont="1" applyFill="1" applyBorder="1" applyAlignment="1">
      <alignment wrapText="1"/>
    </xf>
    <xf numFmtId="0" fontId="9" fillId="6" borderId="11" xfId="0" applyFont="1" applyFill="1" applyBorder="1" applyAlignment="1"/>
    <xf numFmtId="0" fontId="0" fillId="6" borderId="0" xfId="0" applyFill="1" applyAlignment="1">
      <alignment horizontal="left"/>
    </xf>
    <xf numFmtId="0" fontId="36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0" xfId="0" applyFont="1" applyFill="1" applyBorder="1" applyAlignment="1">
      <alignment horizontal="left" vertical="center"/>
    </xf>
    <xf numFmtId="0" fontId="0" fillId="6" borderId="0" xfId="0" applyFont="1" applyFill="1" applyBorder="1"/>
    <xf numFmtId="0" fontId="6" fillId="6" borderId="0" xfId="0" applyFont="1" applyFill="1" applyBorder="1"/>
    <xf numFmtId="0" fontId="22" fillId="0" borderId="7" xfId="0" applyFont="1" applyFill="1" applyBorder="1"/>
    <xf numFmtId="0" fontId="33" fillId="0" borderId="7" xfId="1" applyFont="1" applyFill="1" applyBorder="1" applyAlignment="1">
      <alignment horizontal="left"/>
    </xf>
    <xf numFmtId="1" fontId="21" fillId="0" borderId="7" xfId="0" applyNumberFormat="1" applyFont="1" applyFill="1" applyBorder="1" applyAlignment="1">
      <alignment horizontal="center" vertical="center" wrapText="1"/>
    </xf>
    <xf numFmtId="2" fontId="4" fillId="6" borderId="7" xfId="0" applyNumberFormat="1" applyFont="1" applyFill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5" fillId="0" borderId="14" xfId="1" applyFill="1" applyBorder="1" applyAlignment="1">
      <alignment horizontal="left"/>
    </xf>
    <xf numFmtId="1" fontId="21" fillId="0" borderId="1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2" fillId="0" borderId="14" xfId="0" applyFont="1" applyFill="1" applyBorder="1" applyAlignment="1">
      <alignment horizontal="center" vertical="center" wrapText="1"/>
    </xf>
    <xf numFmtId="0" fontId="100" fillId="11" borderId="14" xfId="1" applyFont="1" applyFill="1" applyBorder="1" applyAlignment="1">
      <alignment horizontal="center" vertical="center" wrapText="1"/>
    </xf>
    <xf numFmtId="0" fontId="33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6" borderId="1" xfId="0" applyFont="1" applyFill="1" applyBorder="1"/>
    <xf numFmtId="0" fontId="36" fillId="0" borderId="0" xfId="0" applyFont="1" applyAlignment="1"/>
    <xf numFmtId="0" fontId="19" fillId="4" borderId="1" xfId="0" applyFont="1" applyFill="1" applyBorder="1" applyAlignment="1"/>
    <xf numFmtId="0" fontId="19" fillId="5" borderId="1" xfId="0" applyFont="1" applyFill="1" applyBorder="1" applyAlignment="1"/>
    <xf numFmtId="0" fontId="19" fillId="4" borderId="14" xfId="0" applyFont="1" applyFill="1" applyBorder="1" applyAlignment="1"/>
    <xf numFmtId="0" fontId="19" fillId="4" borderId="7" xfId="0" applyFont="1" applyFill="1" applyBorder="1" applyAlignment="1"/>
    <xf numFmtId="0" fontId="0" fillId="6" borderId="0" xfId="0" applyFill="1" applyAlignment="1"/>
    <xf numFmtId="0" fontId="36" fillId="6" borderId="0" xfId="0" applyFont="1" applyFill="1" applyBorder="1" applyAlignment="1"/>
    <xf numFmtId="0" fontId="19" fillId="0" borderId="1" xfId="0" applyFont="1" applyBorder="1" applyAlignment="1">
      <alignment vertical="center"/>
    </xf>
    <xf numFmtId="0" fontId="19" fillId="4" borderId="4" xfId="0" applyFont="1" applyFill="1" applyBorder="1" applyAlignment="1"/>
    <xf numFmtId="0" fontId="15" fillId="6" borderId="0" xfId="0" applyFont="1" applyFill="1" applyAlignment="1"/>
    <xf numFmtId="0" fontId="1" fillId="0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0" xfId="0" applyAlignment="1"/>
    <xf numFmtId="0" fontId="36" fillId="0" borderId="0" xfId="0" applyFont="1" applyBorder="1" applyAlignment="1"/>
    <xf numFmtId="0" fontId="15" fillId="6" borderId="11" xfId="0" applyFont="1" applyFill="1" applyBorder="1" applyAlignment="1"/>
    <xf numFmtId="0" fontId="19" fillId="6" borderId="0" xfId="0" applyFont="1" applyFill="1" applyBorder="1" applyAlignment="1">
      <alignment horizontal="center" vertical="center"/>
    </xf>
    <xf numFmtId="0" fontId="48" fillId="6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5" fillId="0" borderId="1" xfId="0" applyFont="1" applyFill="1" applyBorder="1" applyAlignment="1">
      <alignment horizontal="center" vertical="center" wrapText="1"/>
    </xf>
    <xf numFmtId="0" fontId="48" fillId="0" borderId="14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/>
    </xf>
    <xf numFmtId="0" fontId="97" fillId="11" borderId="0" xfId="0" applyFont="1" applyFill="1" applyBorder="1" applyAlignment="1">
      <alignment vertical="top" wrapText="1"/>
    </xf>
    <xf numFmtId="0" fontId="1" fillId="15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164" fontId="1" fillId="0" borderId="18" xfId="0" applyNumberFormat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/>
    </xf>
    <xf numFmtId="2" fontId="1" fillId="6" borderId="5" xfId="0" applyNumberFormat="1" applyFont="1" applyFill="1" applyBorder="1" applyAlignment="1">
      <alignment horizontal="center"/>
    </xf>
    <xf numFmtId="164" fontId="1" fillId="6" borderId="5" xfId="0" applyNumberFormat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/>
    </xf>
    <xf numFmtId="49" fontId="22" fillId="0" borderId="7" xfId="0" applyNumberFormat="1" applyFont="1" applyFill="1" applyBorder="1" applyAlignment="1">
      <alignment horizontal="center"/>
    </xf>
    <xf numFmtId="0" fontId="32" fillId="0" borderId="7" xfId="0" applyFont="1" applyFill="1" applyBorder="1" applyAlignment="1">
      <alignment vertical="center" wrapText="1"/>
    </xf>
    <xf numFmtId="0" fontId="48" fillId="0" borderId="7" xfId="0" applyFont="1" applyFill="1" applyBorder="1" applyAlignment="1">
      <alignment horizontal="center"/>
    </xf>
    <xf numFmtId="0" fontId="42" fillId="0" borderId="7" xfId="0" applyFont="1" applyFill="1" applyBorder="1" applyAlignment="1">
      <alignment horizontal="center" vertical="center" wrapText="1"/>
    </xf>
    <xf numFmtId="2" fontId="41" fillId="0" borderId="7" xfId="0" applyNumberFormat="1" applyFont="1" applyFill="1" applyBorder="1" applyAlignment="1">
      <alignment horizontal="left" vertical="top"/>
    </xf>
    <xf numFmtId="2" fontId="47" fillId="0" borderId="7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 vertical="center"/>
    </xf>
    <xf numFmtId="2" fontId="60" fillId="0" borderId="7" xfId="0" applyNumberFormat="1" applyFont="1" applyBorder="1"/>
    <xf numFmtId="0" fontId="22" fillId="0" borderId="7" xfId="0" applyFont="1" applyFill="1" applyBorder="1" applyAlignment="1">
      <alignment horizontal="center" vertical="center" wrapText="1"/>
    </xf>
    <xf numFmtId="0" fontId="5" fillId="0" borderId="7" xfId="1" applyBorder="1" applyAlignment="1">
      <alignment horizontal="left" vertical="center" wrapText="1"/>
    </xf>
    <xf numFmtId="49" fontId="22" fillId="0" borderId="14" xfId="0" applyNumberFormat="1" applyFont="1" applyFill="1" applyBorder="1" applyAlignment="1">
      <alignment horizontal="center"/>
    </xf>
    <xf numFmtId="0" fontId="24" fillId="0" borderId="14" xfId="0" applyFont="1" applyFill="1" applyBorder="1"/>
    <xf numFmtId="0" fontId="32" fillId="0" borderId="14" xfId="0" applyFont="1" applyFill="1" applyBorder="1" applyAlignment="1">
      <alignment vertical="center" wrapText="1"/>
    </xf>
    <xf numFmtId="0" fontId="42" fillId="0" borderId="14" xfId="0" applyFont="1" applyFill="1" applyBorder="1" applyAlignment="1">
      <alignment horizontal="center" vertical="center" wrapText="1"/>
    </xf>
    <xf numFmtId="2" fontId="41" fillId="0" borderId="14" xfId="0" applyNumberFormat="1" applyFont="1" applyFill="1" applyBorder="1" applyAlignment="1">
      <alignment horizontal="left" vertical="top"/>
    </xf>
    <xf numFmtId="2" fontId="47" fillId="0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 vertical="center"/>
    </xf>
    <xf numFmtId="2" fontId="60" fillId="0" borderId="14" xfId="0" applyNumberFormat="1" applyFont="1" applyBorder="1"/>
    <xf numFmtId="0" fontId="5" fillId="0" borderId="14" xfId="1" applyBorder="1" applyAlignment="1">
      <alignment horizontal="left" vertical="center" wrapText="1"/>
    </xf>
    <xf numFmtId="0" fontId="125" fillId="0" borderId="1" xfId="0" applyFont="1" applyFill="1" applyBorder="1"/>
    <xf numFmtId="0" fontId="125" fillId="6" borderId="1" xfId="0" applyFont="1" applyFill="1" applyBorder="1"/>
    <xf numFmtId="0" fontId="102" fillId="11" borderId="7" xfId="0" applyFont="1" applyFill="1" applyBorder="1" applyAlignment="1">
      <alignment vertical="top" wrapText="1"/>
    </xf>
    <xf numFmtId="0" fontId="98" fillId="11" borderId="7" xfId="0" applyFont="1" applyFill="1" applyBorder="1" applyAlignment="1">
      <alignment horizontal="center" vertical="top" wrapText="1"/>
    </xf>
    <xf numFmtId="2" fontId="22" fillId="0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2" fillId="11" borderId="14" xfId="0" applyFont="1" applyFill="1" applyBorder="1" applyAlignment="1">
      <alignment vertical="top" wrapText="1"/>
    </xf>
    <xf numFmtId="2" fontId="34" fillId="11" borderId="14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7" fillId="0" borderId="1" xfId="0" applyFont="1" applyFill="1" applyBorder="1" applyAlignment="1">
      <alignment vertical="top" wrapText="1"/>
    </xf>
    <xf numFmtId="0" fontId="5" fillId="0" borderId="0" xfId="1" applyFill="1" applyAlignment="1">
      <alignment vertical="center" wrapText="1"/>
    </xf>
    <xf numFmtId="0" fontId="97" fillId="0" borderId="7" xfId="0" applyFont="1" applyFill="1" applyBorder="1" applyAlignment="1">
      <alignment vertical="top" wrapText="1"/>
    </xf>
    <xf numFmtId="0" fontId="5" fillId="0" borderId="1" xfId="1" applyFill="1" applyBorder="1" applyAlignment="1">
      <alignment vertical="center" wrapText="1"/>
    </xf>
    <xf numFmtId="0" fontId="3" fillId="0" borderId="1" xfId="0" applyFont="1" applyFill="1" applyBorder="1" applyAlignment="1">
      <alignment horizontal="left" wrapText="1"/>
    </xf>
    <xf numFmtId="0" fontId="96" fillId="11" borderId="14" xfId="0" applyFont="1" applyFill="1" applyBorder="1" applyAlignment="1">
      <alignment vertical="top" wrapText="1"/>
    </xf>
    <xf numFmtId="0" fontId="84" fillId="0" borderId="1" xfId="1" applyFont="1" applyFill="1" applyBorder="1"/>
    <xf numFmtId="0" fontId="97" fillId="0" borderId="1" xfId="0" applyFont="1" applyFill="1" applyBorder="1" applyAlignment="1">
      <alignment horizontal="center" vertical="center" wrapText="1"/>
    </xf>
    <xf numFmtId="0" fontId="5" fillId="0" borderId="0" xfId="1" applyFill="1"/>
    <xf numFmtId="0" fontId="0" fillId="0" borderId="0" xfId="0" applyFont="1" applyFill="1" applyAlignment="1">
      <alignment horizontal="center" vertical="center"/>
    </xf>
    <xf numFmtId="0" fontId="103" fillId="0" borderId="1" xfId="0" applyFont="1" applyFill="1" applyBorder="1" applyAlignment="1">
      <alignment vertical="top" wrapText="1"/>
    </xf>
    <xf numFmtId="0" fontId="103" fillId="0" borderId="14" xfId="0" applyFont="1" applyFill="1" applyBorder="1" applyAlignment="1">
      <alignment vertical="top" wrapText="1"/>
    </xf>
    <xf numFmtId="0" fontId="103" fillId="0" borderId="7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8" fillId="0" borderId="0" xfId="0" applyFont="1" applyFill="1" applyBorder="1"/>
    <xf numFmtId="0" fontId="104" fillId="0" borderId="1" xfId="0" applyFont="1" applyFill="1" applyBorder="1" applyAlignment="1">
      <alignment vertical="top" wrapText="1"/>
    </xf>
    <xf numFmtId="0" fontId="5" fillId="0" borderId="14" xfId="1" applyFill="1" applyBorder="1"/>
    <xf numFmtId="0" fontId="98" fillId="11" borderId="1" xfId="0" applyFont="1" applyFill="1" applyBorder="1" applyAlignment="1">
      <alignment vertical="top" wrapText="1"/>
    </xf>
    <xf numFmtId="0" fontId="126" fillId="11" borderId="1" xfId="0" applyFont="1" applyFill="1" applyBorder="1" applyAlignment="1">
      <alignment vertical="top" wrapText="1"/>
    </xf>
    <xf numFmtId="0" fontId="98" fillId="11" borderId="14" xfId="0" applyFont="1" applyFill="1" applyBorder="1" applyAlignment="1">
      <alignment vertical="top" wrapText="1"/>
    </xf>
    <xf numFmtId="0" fontId="0" fillId="0" borderId="7" xfId="0" applyBorder="1" applyAlignment="1">
      <alignment horizontal="center" vertical="center"/>
    </xf>
    <xf numFmtId="0" fontId="24" fillId="0" borderId="7" xfId="1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24" fillId="11" borderId="0" xfId="0" applyFont="1" applyFill="1" applyBorder="1" applyAlignment="1">
      <alignment vertical="top" wrapText="1"/>
    </xf>
    <xf numFmtId="0" fontId="77" fillId="0" borderId="1" xfId="1" applyFont="1" applyFill="1" applyBorder="1" applyAlignment="1">
      <alignment horizontal="left" vertical="center" wrapText="1"/>
    </xf>
    <xf numFmtId="0" fontId="114" fillId="20" borderId="1" xfId="1" applyFont="1" applyFill="1" applyBorder="1" applyAlignment="1">
      <alignment horizontal="left" vertical="center" wrapText="1"/>
    </xf>
    <xf numFmtId="0" fontId="115" fillId="20" borderId="1" xfId="1" applyFont="1" applyFill="1" applyBorder="1" applyAlignment="1">
      <alignment horizontal="left" vertical="center" wrapText="1"/>
    </xf>
    <xf numFmtId="164" fontId="22" fillId="0" borderId="30" xfId="0" applyNumberFormat="1" applyFont="1" applyFill="1" applyBorder="1" applyAlignment="1">
      <alignment horizontal="center" vertical="center"/>
    </xf>
    <xf numFmtId="0" fontId="124" fillId="0" borderId="7" xfId="0" applyFont="1" applyFill="1" applyBorder="1" applyAlignment="1">
      <alignment horizontal="center"/>
    </xf>
    <xf numFmtId="0" fontId="27" fillId="0" borderId="7" xfId="0" applyFont="1" applyFill="1" applyBorder="1" applyAlignment="1">
      <alignment horizontal="center"/>
    </xf>
    <xf numFmtId="0" fontId="36" fillId="0" borderId="7" xfId="0" applyFont="1" applyFill="1" applyBorder="1" applyAlignment="1">
      <alignment horizontal="center"/>
    </xf>
    <xf numFmtId="0" fontId="36" fillId="0" borderId="1" xfId="0" applyFont="1" applyFill="1" applyBorder="1" applyAlignment="1">
      <alignment horizontal="center"/>
    </xf>
    <xf numFmtId="2" fontId="41" fillId="15" borderId="1" xfId="0" applyNumberFormat="1" applyFont="1" applyFill="1" applyBorder="1" applyAlignment="1">
      <alignment horizontal="center" vertical="top"/>
    </xf>
    <xf numFmtId="2" fontId="60" fillId="0" borderId="1" xfId="0" applyNumberFormat="1" applyFont="1" applyFill="1" applyBorder="1" applyAlignment="1">
      <alignment horizontal="center"/>
    </xf>
    <xf numFmtId="0" fontId="50" fillId="0" borderId="1" xfId="0" applyFont="1" applyFill="1" applyBorder="1" applyAlignment="1">
      <alignment horizontal="center" vertical="center"/>
    </xf>
    <xf numFmtId="0" fontId="85" fillId="20" borderId="1" xfId="0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/>
    </xf>
    <xf numFmtId="0" fontId="5" fillId="0" borderId="1" xfId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15" borderId="1" xfId="0" applyFont="1" applyFill="1" applyBorder="1" applyAlignment="1">
      <alignment horizontal="left"/>
    </xf>
    <xf numFmtId="0" fontId="1" fillId="20" borderId="1" xfId="0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/>
    </xf>
    <xf numFmtId="0" fontId="85" fillId="0" borderId="1" xfId="0" applyFont="1" applyFill="1" applyBorder="1" applyAlignment="1">
      <alignment horizontal="center"/>
    </xf>
    <xf numFmtId="0" fontId="95" fillId="0" borderId="17" xfId="0" applyFont="1" applyFill="1" applyBorder="1" applyAlignment="1">
      <alignment horizontal="center" vertical="center"/>
    </xf>
    <xf numFmtId="2" fontId="27" fillId="0" borderId="0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24" fillId="11" borderId="0" xfId="0" applyFont="1" applyFill="1" applyBorder="1" applyAlignment="1">
      <alignment horizontal="left" vertical="top" wrapText="1"/>
    </xf>
    <xf numFmtId="0" fontId="19" fillId="0" borderId="1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 vertical="center"/>
    </xf>
    <xf numFmtId="0" fontId="68" fillId="0" borderId="19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 vertical="center" textRotation="90"/>
    </xf>
    <xf numFmtId="0" fontId="68" fillId="0" borderId="19" xfId="0" applyFont="1" applyBorder="1" applyAlignment="1">
      <alignment horizontal="center" vertical="center" textRotation="90"/>
    </xf>
    <xf numFmtId="0" fontId="15" fillId="2" borderId="5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24" fillId="6" borderId="0" xfId="0" applyFont="1" applyFill="1" applyBorder="1" applyAlignment="1">
      <alignment horizontal="left" vertical="top" wrapText="1"/>
    </xf>
    <xf numFmtId="0" fontId="15" fillId="6" borderId="0" xfId="0" applyFont="1" applyFill="1" applyAlignment="1">
      <alignment horizontal="left" vertical="top"/>
    </xf>
    <xf numFmtId="0" fontId="1" fillId="6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70" fillId="0" borderId="4" xfId="0" applyFont="1" applyBorder="1" applyAlignment="1">
      <alignment horizontal="center" textRotation="90" wrapText="1"/>
    </xf>
    <xf numFmtId="0" fontId="70" fillId="0" borderId="7" xfId="0" applyFont="1" applyBorder="1" applyAlignment="1">
      <alignment horizontal="center" textRotation="90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70" fillId="0" borderId="4" xfId="0" applyFont="1" applyBorder="1" applyAlignment="1">
      <alignment horizontal="center" vertical="center" textRotation="90" wrapText="1"/>
    </xf>
    <xf numFmtId="0" fontId="70" fillId="0" borderId="7" xfId="0" applyFont="1" applyBorder="1" applyAlignment="1">
      <alignment horizontal="center" vertical="center" textRotation="90" wrapText="1"/>
    </xf>
    <xf numFmtId="0" fontId="10" fillId="6" borderId="1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/>
    </xf>
    <xf numFmtId="0" fontId="15" fillId="0" borderId="1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5" fillId="15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7" xfId="0" applyFont="1" applyFill="1" applyBorder="1" applyAlignment="1">
      <alignment horizontal="center" wrapText="1"/>
    </xf>
    <xf numFmtId="0" fontId="19" fillId="0" borderId="1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4" fillId="6" borderId="4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6" fillId="2" borderId="24" xfId="0" applyFont="1" applyFill="1" applyBorder="1" applyAlignment="1">
      <alignment horizontal="center" vertical="center" wrapText="1"/>
    </xf>
    <xf numFmtId="0" fontId="36" fillId="2" borderId="26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wrapText="1"/>
    </xf>
    <xf numFmtId="0" fontId="26" fillId="2" borderId="7" xfId="0" applyFont="1" applyFill="1" applyBorder="1" applyAlignment="1">
      <alignment horizontal="center" wrapText="1"/>
    </xf>
    <xf numFmtId="0" fontId="24" fillId="6" borderId="19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left" vertical="center" wrapText="1"/>
    </xf>
    <xf numFmtId="0" fontId="18" fillId="2" borderId="25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70" fillId="2" borderId="27" xfId="0" applyFont="1" applyFill="1" applyBorder="1" applyAlignment="1">
      <alignment horizontal="center" vertical="center" textRotation="90" wrapText="1"/>
    </xf>
    <xf numFmtId="0" fontId="70" fillId="2" borderId="28" xfId="0" applyFont="1" applyFill="1" applyBorder="1" applyAlignment="1">
      <alignment horizontal="center" vertical="center" textRotation="90" wrapText="1"/>
    </xf>
    <xf numFmtId="0" fontId="70" fillId="2" borderId="29" xfId="0" applyFont="1" applyFill="1" applyBorder="1" applyAlignment="1">
      <alignment horizontal="center" vertical="center" textRotation="90" wrapText="1"/>
    </xf>
    <xf numFmtId="0" fontId="18" fillId="0" borderId="19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left" vertical="top" wrapText="1"/>
    </xf>
    <xf numFmtId="2" fontId="27" fillId="6" borderId="0" xfId="0" applyNumberFormat="1" applyFont="1" applyFill="1" applyBorder="1" applyAlignment="1">
      <alignment horizontal="left" vertical="top" wrapText="1"/>
    </xf>
    <xf numFmtId="0" fontId="10" fillId="6" borderId="12" xfId="0" applyFont="1" applyFill="1" applyBorder="1" applyAlignment="1">
      <alignment horizontal="center"/>
    </xf>
    <xf numFmtId="0" fontId="70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 textRotation="90" wrapText="1"/>
    </xf>
    <xf numFmtId="0" fontId="67" fillId="2" borderId="19" xfId="0" applyFont="1" applyFill="1" applyBorder="1" applyAlignment="1">
      <alignment horizontal="center" vertical="center" textRotation="90" wrapText="1"/>
    </xf>
    <xf numFmtId="0" fontId="67" fillId="2" borderId="7" xfId="0" applyFont="1" applyFill="1" applyBorder="1" applyAlignment="1">
      <alignment horizontal="center" vertical="center" textRotation="90" wrapText="1"/>
    </xf>
    <xf numFmtId="0" fontId="70" fillId="0" borderId="4" xfId="0" applyFont="1" applyBorder="1" applyAlignment="1">
      <alignment horizontal="center" vertical="center" textRotation="90"/>
    </xf>
    <xf numFmtId="0" fontId="15" fillId="15" borderId="5" xfId="0" applyFont="1" applyFill="1" applyBorder="1" applyAlignment="1">
      <alignment horizontal="center"/>
    </xf>
    <xf numFmtId="0" fontId="15" fillId="15" borderId="17" xfId="0" applyFont="1" applyFill="1" applyBorder="1" applyAlignment="1">
      <alignment horizontal="center"/>
    </xf>
    <xf numFmtId="0" fontId="15" fillId="15" borderId="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68" fillId="0" borderId="4" xfId="0" applyFont="1" applyBorder="1" applyAlignment="1">
      <alignment horizontal="center" textRotation="91"/>
    </xf>
    <xf numFmtId="0" fontId="68" fillId="0" borderId="19" xfId="0" applyFont="1" applyBorder="1" applyAlignment="1">
      <alignment horizontal="center" textRotation="91"/>
    </xf>
    <xf numFmtId="0" fontId="70" fillId="0" borderId="4" xfId="0" applyFont="1" applyBorder="1" applyAlignment="1">
      <alignment horizontal="center" textRotation="90"/>
    </xf>
    <xf numFmtId="0" fontId="70" fillId="0" borderId="19" xfId="0" applyFont="1" applyBorder="1" applyAlignment="1">
      <alignment horizontal="center" textRotation="90"/>
    </xf>
    <xf numFmtId="0" fontId="10" fillId="0" borderId="18" xfId="0" applyFont="1" applyBorder="1" applyAlignment="1">
      <alignment horizontal="center" textRotation="90"/>
    </xf>
    <xf numFmtId="0" fontId="10" fillId="0" borderId="20" xfId="0" applyFont="1" applyBorder="1" applyAlignment="1">
      <alignment horizontal="center" textRotation="90"/>
    </xf>
    <xf numFmtId="0" fontId="22" fillId="6" borderId="4" xfId="0" applyFont="1" applyFill="1" applyBorder="1" applyAlignment="1">
      <alignment horizontal="center" vertical="center"/>
    </xf>
    <xf numFmtId="0" fontId="22" fillId="6" borderId="19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/>
    </xf>
    <xf numFmtId="0" fontId="19" fillId="6" borderId="12" xfId="0" applyFont="1" applyFill="1" applyBorder="1" applyAlignment="1">
      <alignment horizontal="center"/>
    </xf>
    <xf numFmtId="0" fontId="67" fillId="0" borderId="1" xfId="0" applyFont="1" applyBorder="1" applyAlignment="1">
      <alignment horizontal="center" vertical="top" textRotation="90"/>
    </xf>
    <xf numFmtId="0" fontId="68" fillId="0" borderId="1" xfId="0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textRotation="90" wrapText="1"/>
    </xf>
    <xf numFmtId="0" fontId="26" fillId="3" borderId="20" xfId="0" applyFont="1" applyFill="1" applyBorder="1" applyAlignment="1">
      <alignment horizontal="center" textRotation="90" wrapText="1"/>
    </xf>
    <xf numFmtId="0" fontId="26" fillId="3" borderId="6" xfId="0" applyFont="1" applyFill="1" applyBorder="1" applyAlignment="1">
      <alignment horizontal="center" textRotation="90" wrapText="1"/>
    </xf>
    <xf numFmtId="0" fontId="37" fillId="0" borderId="4" xfId="0" applyFont="1" applyFill="1" applyBorder="1" applyAlignment="1">
      <alignment horizontal="center" vertical="center" textRotation="90" wrapText="1"/>
    </xf>
    <xf numFmtId="0" fontId="37" fillId="0" borderId="19" xfId="0" applyFont="1" applyFill="1" applyBorder="1" applyAlignment="1">
      <alignment horizontal="center" vertical="center" textRotation="90" wrapText="1"/>
    </xf>
    <xf numFmtId="0" fontId="37" fillId="0" borderId="7" xfId="0" applyFont="1" applyFill="1" applyBorder="1" applyAlignment="1">
      <alignment horizontal="center" vertical="center" textRotation="90" wrapText="1"/>
    </xf>
    <xf numFmtId="0" fontId="23" fillId="0" borderId="4" xfId="0" applyFont="1" applyFill="1" applyBorder="1" applyAlignment="1">
      <alignment horizontal="center" wrapText="1"/>
    </xf>
    <xf numFmtId="0" fontId="23" fillId="0" borderId="7" xfId="0" applyFont="1" applyFill="1" applyBorder="1" applyAlignment="1">
      <alignment horizontal="center" wrapText="1"/>
    </xf>
    <xf numFmtId="0" fontId="23" fillId="0" borderId="19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left" wrapText="1"/>
    </xf>
    <xf numFmtId="0" fontId="22" fillId="6" borderId="0" xfId="0" applyFont="1" applyFill="1" applyAlignment="1">
      <alignment horizontal="left" vertical="top" wrapText="1"/>
    </xf>
    <xf numFmtId="0" fontId="1" fillId="0" borderId="15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textRotation="90" wrapText="1"/>
    </xf>
    <xf numFmtId="0" fontId="37" fillId="0" borderId="1" xfId="0" applyFont="1" applyFill="1" applyBorder="1" applyAlignment="1">
      <alignment horizontal="center" vertical="center" textRotation="90" wrapText="1"/>
    </xf>
    <xf numFmtId="0" fontId="31" fillId="6" borderId="0" xfId="0" applyFont="1" applyFill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BEFEE1"/>
      <color rgb="FFFFCCFF"/>
      <color rgb="FFE6FEDE"/>
      <color rgb="FF7DFF7D"/>
      <color rgb="FFB7FFFF"/>
      <color rgb="FFFFEBFF"/>
      <color rgb="FF37FF37"/>
      <color rgb="FFCCFF99"/>
      <color rgb="FFFF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ms.iwwf.sport/RankingList/ScoringDetailsWaterSki?Id=610382e9-c106-424f-aeb5-ea4ef85bd23e&amp;RankingListLogId=114e2959-f1cf-411b-93c6-6a899cad09e6&amp;Event=10&amp;IdRankinglistPlacement=253e727f-584c-4471-bcac-06c917149b26&amp;DisciplineId=7&amp;EventId=10&amp;SeasonId=10&amp;Month=8&amp;RLAgeCategoryId=&amp;Gender=&amp;ConfederationId=&amp;FederationId=&amp;Lastname=&amp;Firstname=&amp;AthleteCode=&amp;RLConfederationId=1" TargetMode="External"/><Relationship Id="rId18" Type="http://schemas.openxmlformats.org/officeDocument/2006/relationships/hyperlink" Target="https://ems.iwwf.sport/RankingList/ScoringDetailsWaterSki?Id=5c4dc0ca-12dc-468d-847a-a2bf0e834762&amp;RankingListLogId=114e2959-f1cf-411b-93c6-6a899cad09e6&amp;Event=10&amp;IdRankinglistPlacement=ae363b38-7379-4a6f-847b-35a2f8eeb1a7&amp;DisciplineId=7&amp;EventId=10&amp;SeasonId=10&amp;Month=8&amp;RLAgeCategoryId=&amp;Gender=&amp;ConfederationId=&amp;FederationId=&amp;Lastname=&amp;Firstname=&amp;AthleteCode=&amp;RLConfederationId=1" TargetMode="External"/><Relationship Id="rId26" Type="http://schemas.openxmlformats.org/officeDocument/2006/relationships/hyperlink" Target="https://ems.iwwf.sport/RankingList/ScoringDetailsWaterSki?Id=94729a7d-4b17-429d-a324-e93b77c87753&amp;RankingListLogId=114e2959-f1cf-411b-93c6-6a899cad09e6&amp;Event=10&amp;IdRankinglistPlacement=3b19b053-eb62-4fde-99d4-c4d7847e3895&amp;DisciplineId=7&amp;EventId=10&amp;SeasonId=10&amp;Month=8&amp;RLAgeCategoryId=&amp;Gender=&amp;ConfederationId=&amp;FederationId=&amp;Lastname=&amp;Firstname=&amp;AthleteCode=&amp;RLConfederationId=1" TargetMode="External"/><Relationship Id="rId39" Type="http://schemas.openxmlformats.org/officeDocument/2006/relationships/hyperlink" Target="https://ems.iwwf.sport/RankingList/ScoringDetailsWaterSki?Id=44ef1574-5421-4037-b0c5-898c1c4c6b84&amp;RankingListLogId=114e2959-f1cf-411b-93c6-6a899cad09e6&amp;Event=10&amp;IdRankinglistPlacement=41c3c951-2dbb-4cc8-8dcb-7c8ff02cf982&amp;DisciplineId=7&amp;EventId=10&amp;SeasonId=10&amp;Month=8&amp;RLAgeCategoryId=&amp;Gender=&amp;ConfederationId=&amp;FederationId=&amp;Lastname=&amp;Firstname=&amp;AthleteCode=&amp;RLConfederationId=1" TargetMode="External"/><Relationship Id="rId21" Type="http://schemas.openxmlformats.org/officeDocument/2006/relationships/hyperlink" Target="http://www.iwsftournament.com/homologation/scorebooks/20251001131002Scorebook26S021CS.HTM" TargetMode="External"/><Relationship Id="rId34" Type="http://schemas.openxmlformats.org/officeDocument/2006/relationships/hyperlink" Target="https://ems.iwwf.sport/RankingList/ScoringDetailsWaterSki?Id=715936bf-27ed-4c5c-baf4-5dc2f0e6c66a&amp;RankingListLogId=114e2959-f1cf-411b-93c6-6a899cad09e6&amp;Event=10&amp;IdRankinglistPlacement=2b53f891-f27e-432b-ad54-0c09448f7cb9&amp;DisciplineId=7&amp;EventId=10&amp;SeasonId=10&amp;Month=8&amp;RLAgeCategoryId=&amp;Gender=&amp;ConfederationId=&amp;FederationId=&amp;Lastname=&amp;Firstname=&amp;AthleteCode=&amp;RLConfederationId=1" TargetMode="External"/><Relationship Id="rId42" Type="http://schemas.openxmlformats.org/officeDocument/2006/relationships/hyperlink" Target="https://ems.iwwf.sport/RankingList/ScoringDetailsWaterSki?Id=33024861-1654-40cb-8779-b09892278e83&amp;RankingListLogId=114e2959-f1cf-411b-93c6-6a899cad09e6&amp;Event=10&amp;IdRankinglistPlacement=052d1204-25f9-40b7-9f61-3727be9b180a&amp;DisciplineId=7&amp;EventId=10&amp;SeasonId=10&amp;Month=8&amp;RLAgeCategoryId=&amp;Gender=&amp;ConfederationId=&amp;FederationId=&amp;Lastname=&amp;Firstname=&amp;AthleteCode=&amp;RLConfederationId=1" TargetMode="External"/><Relationship Id="rId47" Type="http://schemas.openxmlformats.org/officeDocument/2006/relationships/hyperlink" Target="https://ems.iwwf.sport/RankingList/ScoringDetailsWaterSki?Id=87571261-7fb1-4337-94bb-1138ff8e358e&amp;RankingListLogId=114e2959-f1cf-411b-93c6-6a899cad09e6&amp;Event=10&amp;IdRankinglistPlacement=2efac571-ffcc-46a8-a395-c507c0b214cf&amp;DisciplineId=7&amp;EventId=10&amp;SeasonId=10&amp;Month=8&amp;RLAgeCategoryId=&amp;Gender=&amp;ConfederationId=&amp;FederationId=&amp;Lastname=&amp;Firstname=&amp;AthleteCode=&amp;RLConfederationId=1" TargetMode="External"/><Relationship Id="rId50" Type="http://schemas.openxmlformats.org/officeDocument/2006/relationships/hyperlink" Target="https://ems.iwwf.sport/RankingList/ScoringDetailsWaterSki?Id=cad8a733-2f6a-487f-b332-1f8d33db1648&amp;RankingListLogId=114e2959-f1cf-411b-93c6-6a899cad09e6&amp;Event=10&amp;IdRankinglistPlacement=d515ef6f-dcb3-4bc2-a072-00fe32c859e4&amp;DisciplineId=7&amp;EventId=10&amp;SeasonId=10&amp;Month=8&amp;RLAgeCategoryId=&amp;Gender=&amp;ConfederationId=&amp;FederationId=&amp;Lastname=&amp;Firstname=&amp;AthleteCode=&amp;RLConfederationId=1" TargetMode="External"/><Relationship Id="rId55" Type="http://schemas.openxmlformats.org/officeDocument/2006/relationships/hyperlink" Target="https://ems.iwwf.sport/RankingList/ScoringDetailsWaterSki?Id=a9a2d62c-a42e-4e03-9ca8-ba9d4591162c&amp;RankingListLogId=114e2959-f1cf-411b-93c6-6a899cad09e6&amp;Event=10&amp;IdRankinglistPlacement=7e079521-c378-4c76-8586-ef1ed991b3ab&amp;DisciplineId=7&amp;EventId=10&amp;SeasonId=10&amp;Month=8&amp;RLAgeCategoryId=&amp;Gender=&amp;ConfederationId=&amp;FederationId=&amp;Lastname=&amp;Firstname=&amp;AthleteCode=&amp;RLConfederationId=1" TargetMode="External"/><Relationship Id="rId7" Type="http://schemas.openxmlformats.org/officeDocument/2006/relationships/hyperlink" Target="https://ems.iwwf.sport/RankingList/ScoringDetailsWaterSki?Id=d8e94e4d-803e-4cbb-bc9f-b9435c7b248a&amp;RankingListLogId=114e2959-f1cf-411b-93c6-6a899cad09e6&amp;Event=10&amp;IdRankinglistPlacement=46c46e9f-86d8-4569-9613-1dba4539af2f&amp;DisciplineId=7&amp;EventId=10&amp;SeasonId=10&amp;Month=8&amp;RLAgeCategoryId=&amp;Gender=&amp;ConfederationId=&amp;FederationId=&amp;Lastname=&amp;Firstname=&amp;AthleteCode=&amp;RLConfederationId=1" TargetMode="External"/><Relationship Id="rId12" Type="http://schemas.openxmlformats.org/officeDocument/2006/relationships/hyperlink" Target="https://ems.iwwf.sport/RankingList/ScoringDetailsWaterSki?Id=bc6df26e-e16c-437a-b3fa-49cbed8ae6c6&amp;RankingListLogId=114e2959-f1cf-411b-93c6-6a899cad09e6&amp;Event=10&amp;IdRankinglistPlacement=e8eb544d-1ac4-4e7a-8e8c-fe3670e122b3&amp;DisciplineId=7&amp;EventId=10&amp;SeasonId=10&amp;Month=8&amp;RLAgeCategoryId=&amp;Gender=&amp;ConfederationId=&amp;FederationId=&amp;Lastname=&amp;Firstname=&amp;AthleteCode=&amp;RLConfederationId=1" TargetMode="External"/><Relationship Id="rId17" Type="http://schemas.openxmlformats.org/officeDocument/2006/relationships/hyperlink" Target="https://ems.iwwf.sport/RankingList/ScoringDetailsWaterSki?Id=9e7e0ded-cd4c-48ba-bc1e-3e4b7ad4270b&amp;RankingListLogId=114e2959-f1cf-411b-93c6-6a899cad09e6&amp;Event=10&amp;IdRankinglistPlacement=f468e3c9-a2bd-44f6-9092-818180c9f785&amp;DisciplineId=7&amp;EventId=10&amp;SeasonId=10&amp;Month=8&amp;RLAgeCategoryId=&amp;Gender=&amp;ConfederationId=&amp;FederationId=&amp;Lastname=&amp;Firstname=&amp;AthleteCode=&amp;RLConfederationId=1" TargetMode="External"/><Relationship Id="rId25" Type="http://schemas.openxmlformats.org/officeDocument/2006/relationships/hyperlink" Target="https://ems.iwwf.sport/RankingList/ScoringDetailsWaterSki?Id=8b2ec21c-be7f-4993-a458-0620a46a81ad&amp;RankingListLogId=114e2959-f1cf-411b-93c6-6a899cad09e6&amp;Event=10&amp;IdRankinglistPlacement=feaac720-f3a1-4d4a-be39-9c27f691542c&amp;DisciplineId=7&amp;EventId=10&amp;SeasonId=10&amp;Month=8&amp;RLAgeCategoryId=&amp;Gender=&amp;ConfederationId=&amp;FederationId=&amp;Lastname=&amp;Firstname=&amp;AthleteCode=&amp;RLConfederationId=1" TargetMode="External"/><Relationship Id="rId33" Type="http://schemas.openxmlformats.org/officeDocument/2006/relationships/hyperlink" Target="https://ems.iwwf.sport/RankingList/ScoringDetailsWaterSki?Id=356317d6-a909-4f48-af89-9f12a4eebbab&amp;RankingListLogId=114e2959-f1cf-411b-93c6-6a899cad09e6&amp;Event=10&amp;IdRankinglistPlacement=2067e8d9-ec48-4f70-94b7-8dc9d8c120da&amp;DisciplineId=7&amp;EventId=10&amp;SeasonId=10&amp;Month=8&amp;RLAgeCategoryId=&amp;Gender=&amp;ConfederationId=&amp;FederationId=&amp;Lastname=&amp;Firstname=&amp;AthleteCode=&amp;RLConfederationId=1" TargetMode="External"/><Relationship Id="rId38" Type="http://schemas.openxmlformats.org/officeDocument/2006/relationships/hyperlink" Target="https://ems.iwwf.sport/RankingList/ScoringDetailsWaterSki?Id=00c46d10-8a19-41d0-9660-f32657ca0220&amp;RankingListLogId=114e2959-f1cf-411b-93c6-6a899cad09e6&amp;Event=10&amp;IdRankinglistPlacement=eeb55b5c-e5ec-4885-ac9d-60bdb862fb02&amp;DisciplineId=7&amp;EventId=10&amp;SeasonId=10&amp;Month=8&amp;RLAgeCategoryId=&amp;Gender=&amp;ConfederationId=&amp;FederationId=&amp;Lastname=&amp;Firstname=&amp;AthleteCode=&amp;RLConfederationId=1" TargetMode="External"/><Relationship Id="rId46" Type="http://schemas.openxmlformats.org/officeDocument/2006/relationships/hyperlink" Target="https://ems.iwwf.sport/RankingList/ScoringDetailsWaterSki?Id=0b9bab19-1215-4cac-a958-10063c2b98ce&amp;RankingListLogId=114e2959-f1cf-411b-93c6-6a899cad09e6&amp;Event=10&amp;IdRankinglistPlacement=8553e38a-76a3-4ae8-8308-1e5ad002ce39&amp;DisciplineId=7&amp;EventId=10&amp;SeasonId=10&amp;Month=8&amp;RLAgeCategoryId=&amp;Gender=&amp;ConfederationId=&amp;FederationId=&amp;Lastname=&amp;Firstname=&amp;AthleteCode=&amp;RLConfederationId=1" TargetMode="External"/><Relationship Id="rId2" Type="http://schemas.openxmlformats.org/officeDocument/2006/relationships/hyperlink" Target="https://ems.iwwf.sport/Competitions/Details?Id=7acf0a31-9b72-4a84-bf30-3f441ad702c0" TargetMode="External"/><Relationship Id="rId16" Type="http://schemas.openxmlformats.org/officeDocument/2006/relationships/hyperlink" Target="https://ems.iwwf.sport/RankingList/ScoringDetailsWaterSki?Id=b77ab1ae-e429-4774-81ae-ee968de6558d&amp;RankingListLogId=114e2959-f1cf-411b-93c6-6a899cad09e6&amp;Event=10&amp;IdRankinglistPlacement=9ea27834-44ea-4f99-9211-a56e5cff99cf&amp;DisciplineId=7&amp;EventId=10&amp;SeasonId=10&amp;Month=8&amp;RLAgeCategoryId=&amp;Gender=&amp;ConfederationId=&amp;FederationId=&amp;Lastname=&amp;Firstname=&amp;AthleteCode=&amp;RLConfederationId=1" TargetMode="External"/><Relationship Id="rId20" Type="http://schemas.openxmlformats.org/officeDocument/2006/relationships/hyperlink" Target="https://ems.iwwf.sport/RankingList/ScoringDetailsWaterSki?Id=dbf4b8ff-eda3-41df-9c75-ff301cf4261f&amp;RankingListLogId=114e2959-f1cf-411b-93c6-6a899cad09e6&amp;Event=10&amp;IdRankinglistPlacement=716d89d4-771d-4d61-b67a-6b8c401a2cc8&amp;DisciplineId=7&amp;EventId=10&amp;SeasonId=10&amp;Month=8&amp;RLAgeCategoryId=&amp;Gender=&amp;ConfederationId=&amp;FederationId=&amp;Lastname=&amp;Firstname=&amp;AthleteCode=&amp;RLConfederationId=1" TargetMode="External"/><Relationship Id="rId29" Type="http://schemas.openxmlformats.org/officeDocument/2006/relationships/hyperlink" Target="https://ems.iwwf.sport/RankingList/ScoringDetailsWaterSki?Id=dbf4b8ff-eda3-41df-9c75-ff301cf4261f&amp;RankingListLogId=114e2959-f1cf-411b-93c6-6a899cad09e6&amp;Event=10&amp;IdRankinglistPlacement=954afd2e-d1b6-4a2b-b23e-43c67002a183&amp;DisciplineId=7&amp;EventId=10&amp;SeasonId=10&amp;Month=8&amp;RLAgeCategoryId=&amp;Gender=&amp;ConfederationId=&amp;FederationId=&amp;Lastname=&amp;Firstname=&amp;AthleteCode=&amp;RLConfederationId=1" TargetMode="External"/><Relationship Id="rId41" Type="http://schemas.openxmlformats.org/officeDocument/2006/relationships/hyperlink" Target="https://ems.iwwf.sport/RankingList/ScoringDetailsWaterSki?Id=dbf4b8ff-eda3-41df-9c75-ff301cf4261f&amp;RankingListLogId=114e2959-f1cf-411b-93c6-6a899cad09e6&amp;Event=10&amp;IdRankinglistPlacement=afa49100-c840-4425-9767-df2da7e7cc4c&amp;DisciplineId=7&amp;EventId=10&amp;SeasonId=10&amp;Month=8&amp;RLAgeCategoryId=&amp;Gender=&amp;ConfederationId=&amp;FederationId=&amp;Lastname=&amp;Firstname=&amp;AthleteCode=&amp;RLConfederationId=1" TargetMode="External"/><Relationship Id="rId54" Type="http://schemas.openxmlformats.org/officeDocument/2006/relationships/hyperlink" Target="https://ems.iwwf.sport/RankingList/ScoringDetailsWaterSki?Id=fdbfb8ea-8f12-4ced-b9cf-5470cdb19f49&amp;RankingListLogId=114e2959-f1cf-411b-93c6-6a899cad09e6&amp;Event=10&amp;IdRankinglistPlacement=60299bf9-2cda-400c-8add-2ebc755ac058&amp;DisciplineId=7&amp;EventId=10&amp;SeasonId=10&amp;Month=8&amp;RLAgeCategoryId=&amp;Gender=&amp;ConfederationId=&amp;FederationId=&amp;Lastname=&amp;Firstname=&amp;AthleteCode=&amp;RLConfederationId=1" TargetMode="External"/><Relationship Id="rId1" Type="http://schemas.openxmlformats.org/officeDocument/2006/relationships/hyperlink" Target="https://www.iwwfed-ea.org/classic/25CZE001/" TargetMode="External"/><Relationship Id="rId6" Type="http://schemas.openxmlformats.org/officeDocument/2006/relationships/hyperlink" Target="https://ems.iwwf.sport/RankingList/ScoringDetailsWaterSki?Id=c600e8b7-45d9-4063-98f8-e3abe4d9bdc8&amp;RankingListLogId=114e2959-f1cf-411b-93c6-6a899cad09e6&amp;Event=10&amp;IdRankinglistPlacement=15d37076-aaa7-40b5-93ab-def6128ad4cd&amp;DisciplineId=7&amp;EventId=10&amp;SeasonId=10&amp;Month=8&amp;RLAgeCategoryId=&amp;Gender=&amp;ConfederationId=&amp;FederationId=&amp;Lastname=&amp;Firstname=&amp;AthleteCode=&amp;RLConfederationId=1" TargetMode="External"/><Relationship Id="rId11" Type="http://schemas.openxmlformats.org/officeDocument/2006/relationships/hyperlink" Target="https://ems.iwwf.sport/RankingList/ScoringDetailsWaterSki?Id=3be1321c-bf92-4577-bd40-d016975c42b9&amp;RankingListLogId=114e2959-f1cf-411b-93c6-6a899cad09e6&amp;Event=10&amp;IdRankinglistPlacement=625e098e-4f61-4620-a840-315ecb36df70&amp;DisciplineId=7&amp;EventId=10&amp;SeasonId=10&amp;Month=8&amp;RLAgeCategoryId=&amp;Gender=&amp;ConfederationId=&amp;FederationId=&amp;Lastname=&amp;Firstname=&amp;AthleteCode=&amp;RLConfederationId=1" TargetMode="External"/><Relationship Id="rId24" Type="http://schemas.openxmlformats.org/officeDocument/2006/relationships/hyperlink" Target="https://ems.iwwf.sport/RankingList/ScoringDetailsWaterSki?Id=e313b01e-d4f2-414f-86f2-6366a64a942a&amp;RankingListLogId=114e2959-f1cf-411b-93c6-6a899cad09e6&amp;Event=10&amp;IdRankinglistPlacement=f011fa52-d87f-4653-968e-e17cf2b96e9e&amp;DisciplineId=7&amp;EventId=10&amp;SeasonId=10&amp;Month=8&amp;RLAgeCategoryId=&amp;Gender=&amp;ConfederationId=&amp;FederationId=&amp;Lastname=&amp;Firstname=&amp;AthleteCode=&amp;RLConfederationId=1" TargetMode="External"/><Relationship Id="rId32" Type="http://schemas.openxmlformats.org/officeDocument/2006/relationships/hyperlink" Target="https://ems.iwwf.sport/RankingList/ScoringDetailsWaterSki?Id=33024861-1654-40cb-8779-b09892278e83&amp;RankingListLogId=114e2959-f1cf-411b-93c6-6a899cad09e6&amp;Event=10&amp;IdRankinglistPlacement=47fb5103-bcad-4eda-bca7-a9a7f56b76d9&amp;DisciplineId=7&amp;EventId=10&amp;SeasonId=10&amp;Month=8&amp;RLAgeCategoryId=&amp;Gender=&amp;ConfederationId=&amp;FederationId=&amp;Lastname=&amp;Firstname=&amp;AthleteCode=&amp;RLConfederationId=1" TargetMode="External"/><Relationship Id="rId37" Type="http://schemas.openxmlformats.org/officeDocument/2006/relationships/hyperlink" Target="https://ems.iwwf.sport/RankingList/ScoringDetailsWaterSki?Id=a6491a9a-9a3a-47d1-a36e-10f221975885&amp;RankingListLogId=114e2959-f1cf-411b-93c6-6a899cad09e6&amp;Event=10&amp;IdRankinglistPlacement=d42e3f6d-3bea-4503-860a-6ec1cc2a4025&amp;DisciplineId=7&amp;EventId=10&amp;SeasonId=10&amp;Month=8&amp;RLAgeCategoryId=&amp;Gender=&amp;ConfederationId=&amp;FederationId=&amp;Lastname=&amp;Firstname=&amp;AthleteCode=&amp;RLConfederationId=1" TargetMode="External"/><Relationship Id="rId40" Type="http://schemas.openxmlformats.org/officeDocument/2006/relationships/hyperlink" Target="https://ems.iwwf.sport/RankingList/ScoringDetailsWaterSki?Id=94729a7d-4b17-429d-a324-e93b77c87753&amp;RankingListLogId=114e2959-f1cf-411b-93c6-6a899cad09e6&amp;Event=10&amp;IdRankinglistPlacement=70cf83e5-a515-44f8-9710-dc1ee5261146&amp;DisciplineId=7&amp;EventId=10&amp;SeasonId=10&amp;Month=8&amp;RLAgeCategoryId=&amp;Gender=&amp;ConfederationId=&amp;FederationId=&amp;Lastname=&amp;Firstname=&amp;AthleteCode=&amp;RLConfederationId=1" TargetMode="External"/><Relationship Id="rId45" Type="http://schemas.openxmlformats.org/officeDocument/2006/relationships/hyperlink" Target="https://ems.iwwf.sport/RankingList/ScoringDetailsWaterSki?Id=e01117a9-2b98-436b-9796-a163b31fd2f4&amp;RankingListLogId=114e2959-f1cf-411b-93c6-6a899cad09e6&amp;Event=10&amp;IdRankinglistPlacement=7fe9362f-b2fa-487f-97b0-90f66da5e2b9&amp;DisciplineId=7&amp;EventId=10&amp;SeasonId=10&amp;Month=8&amp;RLAgeCategoryId=&amp;Gender=&amp;ConfederationId=&amp;FederationId=&amp;Lastname=&amp;Firstname=&amp;AthleteCode=&amp;RLConfederationId=1" TargetMode="External"/><Relationship Id="rId53" Type="http://schemas.openxmlformats.org/officeDocument/2006/relationships/hyperlink" Target="https://ems.iwwf.sport/RankingList/ScoringDetailsWaterSki?Id=7676a9af-5f45-482e-8c6c-14311e2da994&amp;RankingListLogId=114e2959-f1cf-411b-93c6-6a899cad09e6&amp;Event=10&amp;IdRankinglistPlacement=11432ffb-fc93-4160-83af-a34b54b8e8c5&amp;DisciplineId=7&amp;EventId=10&amp;SeasonId=10&amp;Month=8&amp;RLAgeCategoryId=&amp;Gender=&amp;ConfederationId=&amp;FederationId=&amp;Lastname=&amp;Firstname=&amp;AthleteCode=&amp;RLConfederationId=1" TargetMode="External"/><Relationship Id="rId5" Type="http://schemas.openxmlformats.org/officeDocument/2006/relationships/hyperlink" Target="https://ems.iwwf.sport/RankingList/ScoringDetailsWaterSki?Id=4e33f6df-3256-4af3-82f8-5e63f268a870&amp;RankingListLogId=114e2959-f1cf-411b-93c6-6a899cad09e6&amp;Event=10&amp;IdRankinglistPlacement=78a22b68-4b25-494c-b64a-2ebb4fa41806&amp;DisciplineId=7&amp;EventId=10&amp;SeasonId=10&amp;Month=8&amp;RLAgeCategoryId=&amp;Gender=&amp;ConfederationId=&amp;FederationId=&amp;Lastname=&amp;Firstname=&amp;AthleteCode=&amp;RLConfederationId=1" TargetMode="External"/><Relationship Id="rId15" Type="http://schemas.openxmlformats.org/officeDocument/2006/relationships/hyperlink" Target="https://ems.iwwf.sport/RankingList/ScoringDetailsWaterSki?Id=e5c0afa8-1e9e-4cc9-aecd-e45ecf206521&amp;RankingListLogId=114e2959-f1cf-411b-93c6-6a899cad09e6&amp;Event=10&amp;IdRankinglistPlacement=1acb24f3-01f8-4ff5-8940-1163006abe94&amp;DisciplineId=7&amp;EventId=10&amp;SeasonId=10&amp;Month=8&amp;RLAgeCategoryId=&amp;Gender=&amp;ConfederationId=&amp;FederationId=&amp;Lastname=&amp;Firstname=&amp;AthleteCode=&amp;RLConfederationId=1" TargetMode="External"/><Relationship Id="rId23" Type="http://schemas.openxmlformats.org/officeDocument/2006/relationships/hyperlink" Target="https://ems.iwwf.sport/RankingList/ScoringDetailsWaterSki?Id=69e41b26-ae8b-4872-9cbe-cca66341082f&amp;RankingListLogId=114e2959-f1cf-411b-93c6-6a899cad09e6&amp;Event=10&amp;IdRankinglistPlacement=af051c8f-9609-4d4c-a7e0-d194df8b4754&amp;DisciplineId=7&amp;EventId=10&amp;SeasonId=10&amp;Month=8&amp;RLAgeCategoryId=&amp;Gender=&amp;ConfederationId=&amp;FederationId=&amp;Lastname=&amp;Firstname=&amp;AthleteCode=&amp;RLConfederationId=1" TargetMode="External"/><Relationship Id="rId28" Type="http://schemas.openxmlformats.org/officeDocument/2006/relationships/hyperlink" Target="https://ems.iwwf.sport/RankingList/ScoringDetailsWaterSki?Id=8f9c02da-64e0-41d8-8195-f2d48b917a2f&amp;RankingListLogId=114e2959-f1cf-411b-93c6-6a899cad09e6&amp;Event=10&amp;IdRankinglistPlacement=5ed8ac97-bf6b-461c-a506-5fd63c34631e&amp;DisciplineId=7&amp;EventId=10&amp;SeasonId=10&amp;Month=8&amp;RLAgeCategoryId=&amp;Gender=&amp;ConfederationId=&amp;FederationId=&amp;Lastname=&amp;Firstname=&amp;AthleteCode=&amp;RLConfederationId=1" TargetMode="External"/><Relationship Id="rId36" Type="http://schemas.openxmlformats.org/officeDocument/2006/relationships/hyperlink" Target="https://ems.iwwf.sport/RankingList/ScoringDetailsWaterSki?Id=9ab8b22b-d483-4852-be01-18200ad72481&amp;RankingListLogId=114e2959-f1cf-411b-93c6-6a899cad09e6&amp;Event=10&amp;IdRankinglistPlacement=6ab655a3-5c70-4a69-b494-1faa54f4626f&amp;DisciplineId=7&amp;EventId=10&amp;SeasonId=10&amp;Month=8&amp;RLAgeCategoryId=&amp;Gender=&amp;ConfederationId=&amp;FederationId=&amp;Lastname=&amp;Firstname=&amp;AthleteCode=&amp;RLConfederationId=1" TargetMode="External"/><Relationship Id="rId49" Type="http://schemas.openxmlformats.org/officeDocument/2006/relationships/hyperlink" Target="https://ems.iwwf.sport/RankingList/ScoringDetailsWaterSki?Id=c8593e46-9ff8-44e1-9ccb-5825beeb2f32&amp;RankingListLogId=114e2959-f1cf-411b-93c6-6a899cad09e6&amp;Event=10&amp;IdRankinglistPlacement=1d8f3b7d-d36b-4654-a0df-0e044bbe1cd6&amp;DisciplineId=7&amp;EventId=10&amp;SeasonId=10&amp;Month=8&amp;RLAgeCategoryId=&amp;Gender=&amp;ConfederationId=&amp;FederationId=&amp;Lastname=&amp;Firstname=&amp;AthleteCode=&amp;RLConfederationId=1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ems.iwwf.sport/RankingList/ScoringDetailsWaterSki?Id=38747fe1-b61a-48f0-bd77-a45e15dc13e5&amp;RankingListLogId=114e2959-f1cf-411b-93c6-6a899cad09e6&amp;Event=10&amp;IdRankinglistPlacement=cff63d53-7004-43e3-8c2c-1c335d583028&amp;DisciplineId=7&amp;EventId=10&amp;SeasonId=10&amp;Month=8&amp;RLAgeCategoryId=&amp;Gender=&amp;ConfederationId=&amp;FederationId=&amp;Lastname=&amp;Firstname=&amp;AthleteCode=&amp;RLConfederationId=1" TargetMode="External"/><Relationship Id="rId19" Type="http://schemas.openxmlformats.org/officeDocument/2006/relationships/hyperlink" Target="https://ems.iwwf.sport/RankingList/ScoringDetailsWaterSki?Id=1f6bf8cd-5fb0-45c3-ad5a-aa986f12b2e4&amp;RankingListLogId=114e2959-f1cf-411b-93c6-6a899cad09e6&amp;Event=10&amp;IdRankinglistPlacement=9720bdf4-7790-4a86-bb98-f57cfee15ff4&amp;DisciplineId=7&amp;EventId=10&amp;SeasonId=10&amp;Month=8&amp;RLAgeCategoryId=&amp;Gender=&amp;ConfederationId=&amp;FederationId=&amp;Lastname=&amp;Firstname=&amp;AthleteCode=&amp;RLConfederationId=1" TargetMode="External"/><Relationship Id="rId31" Type="http://schemas.openxmlformats.org/officeDocument/2006/relationships/hyperlink" Target="https://ems.iwwf.sport/RankingList/ScoringDetailsWaterSki?Id=6166cf1a-715c-4f06-9682-d32deea68338&amp;RankingListLogId=114e2959-f1cf-411b-93c6-6a899cad09e6&amp;Event=10&amp;IdRankinglistPlacement=73680857-5409-41d0-a4f8-b6bd021be6b8&amp;DisciplineId=7&amp;EventId=10&amp;SeasonId=10&amp;Month=8&amp;RLAgeCategoryId=&amp;Gender=&amp;ConfederationId=&amp;FederationId=&amp;Lastname=&amp;Firstname=&amp;AthleteCode=&amp;RLConfederationId=1" TargetMode="External"/><Relationship Id="rId44" Type="http://schemas.openxmlformats.org/officeDocument/2006/relationships/hyperlink" Target="https://ems.iwwf.sport/RankingList/ScoringDetailsWaterSki?Id=e98a1cc2-95fb-4063-96e7-16668b8e578e&amp;RankingListLogId=114e2959-f1cf-411b-93c6-6a899cad09e6&amp;Event=10&amp;IdRankinglistPlacement=0fcf2b9c-4f91-41e6-896b-289ea7b01def&amp;DisciplineId=7&amp;EventId=10&amp;SeasonId=10&amp;Month=8&amp;RLAgeCategoryId=&amp;Gender=&amp;ConfederationId=&amp;FederationId=&amp;Lastname=&amp;Firstname=&amp;AthleteCode=&amp;RLConfederationId=1" TargetMode="External"/><Relationship Id="rId52" Type="http://schemas.openxmlformats.org/officeDocument/2006/relationships/hyperlink" Target="https://ems.iwwf.sport/RankingList/ScoringDetailsWaterSki?Id=04aefcef-96dd-492b-9d81-2084edf4c653&amp;RankingListLogId=114e2959-f1cf-411b-93c6-6a899cad09e6&amp;Event=10&amp;IdRankinglistPlacement=6af1fcf2-d988-4353-ae76-a40ece59b71d&amp;DisciplineId=7&amp;EventId=10&amp;SeasonId=10&amp;Month=8&amp;RLAgeCategoryId=&amp;Gender=&amp;ConfederationId=&amp;FederationId=&amp;Lastname=&amp;Firstname=&amp;AthleteCode=&amp;RLConfederationId=1" TargetMode="External"/><Relationship Id="rId4" Type="http://schemas.openxmlformats.org/officeDocument/2006/relationships/hyperlink" Target="https://www.iwwfed-ea.org/classic/25SWE004/" TargetMode="External"/><Relationship Id="rId9" Type="http://schemas.openxmlformats.org/officeDocument/2006/relationships/hyperlink" Target="https://ems.iwwf.sport/RankingList/ScoringDetailsWaterSki?Id=9f691625-cd05-4cfe-9f68-3573fa08d594&amp;RankingListLogId=114e2959-f1cf-411b-93c6-6a899cad09e6&amp;Event=10&amp;IdRankinglistPlacement=3be0575e-d534-4914-9808-2efca7552603&amp;DisciplineId=7&amp;EventId=10&amp;SeasonId=10&amp;Month=8&amp;RLAgeCategoryId=&amp;Gender=&amp;ConfederationId=&amp;FederationId=&amp;Lastname=&amp;Firstname=&amp;AthleteCode=&amp;RLConfederationId=1" TargetMode="External"/><Relationship Id="rId14" Type="http://schemas.openxmlformats.org/officeDocument/2006/relationships/hyperlink" Target="https://ems.iwwf.sport/RankingList/ScoringDetailsWaterSki?Id=5ba23ef9-947c-4598-b470-3b134ee85725&amp;RankingListLogId=114e2959-f1cf-411b-93c6-6a899cad09e6&amp;Event=10&amp;IdRankinglistPlacement=23ff0f82-2ce7-432e-8cd0-b8cbb280f4d5&amp;DisciplineId=7&amp;EventId=10&amp;SeasonId=10&amp;Month=8&amp;RLAgeCategoryId=&amp;Gender=&amp;ConfederationId=&amp;FederationId=&amp;Lastname=&amp;Firstname=&amp;AthleteCode=&amp;RLConfederationId=1" TargetMode="External"/><Relationship Id="rId22" Type="http://schemas.openxmlformats.org/officeDocument/2006/relationships/hyperlink" Target="https://ems.iwwf.sport/RankingList/ScoringDetailsWaterSki?Id=a6491a9a-9a3a-47d1-a36e-10f221975885&amp;RankingListLogId=56f7643e-90da-4ae7-957e-0e486bbe4711&amp;Event=10&amp;IdRankinglistPlacement=8523baca-3fc3-4794-af88-3a9394585f95&amp;DisciplineId=7&amp;EventId=10&amp;SeasonId=10&amp;Month=6&amp;RLAgeCategoryId=&amp;Gender=&amp;ConfederationId=&amp;FederationId=&amp;Lastname=&amp;Firstname=&amp;AthleteCode=&amp;RLConfederationId=1" TargetMode="External"/><Relationship Id="rId27" Type="http://schemas.openxmlformats.org/officeDocument/2006/relationships/hyperlink" Target="https://ems.iwwf.sport/RankingList/ScoringDetailsWaterSki?Id=94cd57f8-7c25-47f2-b87d-15021927f235&amp;RankingListLogId=114e2959-f1cf-411b-93c6-6a899cad09e6&amp;Event=10&amp;IdRankinglistPlacement=d1cd7779-4dd9-454d-8c5e-7fcf2f5fe232&amp;DisciplineId=7&amp;EventId=10&amp;SeasonId=10&amp;Month=8&amp;RLAgeCategoryId=&amp;Gender=&amp;ConfederationId=&amp;FederationId=&amp;Lastname=&amp;Firstname=&amp;AthleteCode=&amp;RLConfederationId=1" TargetMode="External"/><Relationship Id="rId30" Type="http://schemas.openxmlformats.org/officeDocument/2006/relationships/hyperlink" Target="https://ems.iwwf.sport/RankingList/ScoringDetailsWaterSki?Id=60b794db-9d5e-49c9-8d45-ade480aa1904&amp;RankingListLogId=114e2959-f1cf-411b-93c6-6a899cad09e6&amp;Event=10&amp;IdRankinglistPlacement=215dfbe6-c2d0-42f1-990c-75616aa1bc86&amp;DisciplineId=7&amp;EventId=10&amp;SeasonId=10&amp;Month=8&amp;RLAgeCategoryId=&amp;Gender=&amp;ConfederationId=&amp;FederationId=&amp;Lastname=&amp;Firstname=&amp;AthleteCode=&amp;RLConfederationId=1" TargetMode="External"/><Relationship Id="rId35" Type="http://schemas.openxmlformats.org/officeDocument/2006/relationships/hyperlink" Target="https://ems.iwwf.sport/RankingList/ScoringDetailsWaterSki?Id=d004503c-2345-4380-b234-d4d124415f77&amp;RankingListLogId=114e2959-f1cf-411b-93c6-6a899cad09e6&amp;Event=10&amp;IdRankinglistPlacement=42ca1304-7607-46e7-92b3-4147a346a579&amp;DisciplineId=7&amp;EventId=10&amp;SeasonId=10&amp;Month=8&amp;RLAgeCategoryId=&amp;Gender=&amp;ConfederationId=&amp;FederationId=&amp;Lastname=&amp;Firstname=&amp;AthleteCode=&amp;RLConfederationId=1" TargetMode="External"/><Relationship Id="rId43" Type="http://schemas.openxmlformats.org/officeDocument/2006/relationships/hyperlink" Target="https://ems.iwwf.sport/RankingList/ScoringDetailsWaterSki?Id=356317d6-a909-4f48-af89-9f12a4eebbab&amp;RankingListLogId=114e2959-f1cf-411b-93c6-6a899cad09e6&amp;Event=10&amp;IdRankinglistPlacement=487946c8-eaba-4c9a-b94f-d2efc5419d0d&amp;DisciplineId=7&amp;EventId=10&amp;SeasonId=10&amp;Month=8&amp;RLAgeCategoryId=&amp;Gender=&amp;ConfederationId=&amp;FederationId=&amp;Lastname=&amp;Firstname=&amp;AthleteCode=&amp;RLConfederationId=1" TargetMode="External"/><Relationship Id="rId48" Type="http://schemas.openxmlformats.org/officeDocument/2006/relationships/hyperlink" Target="https://ems.iwwf.sport/RankingList/ScoringDetailsWaterSki?Id=dbfb540d-3e9e-4e0f-adf8-4e0c964ff53b&amp;RankingListLogId=114e2959-f1cf-411b-93c6-6a899cad09e6&amp;Event=10&amp;IdRankinglistPlacement=2a696e5b-0b57-4f5a-819c-59a562f09d57&amp;DisciplineId=7&amp;EventId=10&amp;SeasonId=10&amp;Month=8&amp;RLAgeCategoryId=&amp;Gender=&amp;ConfederationId=&amp;FederationId=&amp;Lastname=&amp;Firstname=&amp;AthleteCode=&amp;RLConfederationId=1" TargetMode="External"/><Relationship Id="rId56" Type="http://schemas.openxmlformats.org/officeDocument/2006/relationships/hyperlink" Target="https://ems.iwwf.sport/RankingList/ScoringDetailsWaterSki?Id=4ae7c34e-871f-446c-9e33-596143def1ba&amp;RankingListLogId=114e2959-f1cf-411b-93c6-6a899cad09e6&amp;Event=10&amp;IdRankinglistPlacement=6bc8216f-1c0d-41c8-ad4e-41b86a933d6f&amp;DisciplineId=7&amp;EventId=10&amp;SeasonId=10&amp;Month=8&amp;RLAgeCategoryId=&amp;Gender=&amp;ConfederationId=&amp;FederationId=&amp;Lastname=&amp;Firstname=&amp;AthleteCode=&amp;RLConfederationId=1" TargetMode="External"/><Relationship Id="rId8" Type="http://schemas.openxmlformats.org/officeDocument/2006/relationships/hyperlink" Target="https://ems.iwwf.sport/RankingList/ScoringDetailsWaterSki?Id=b27dd153-c64d-494c-a9e1-682db3d72efd&amp;RankingListLogId=114e2959-f1cf-411b-93c6-6a899cad09e6&amp;Event=10&amp;IdRankinglistPlacement=b363dc84-37bf-4b1d-bd39-0f6800afc80b&amp;DisciplineId=7&amp;EventId=10&amp;SeasonId=10&amp;Month=8&amp;RLAgeCategoryId=&amp;Gender=&amp;ConfederationId=&amp;FederationId=&amp;Lastname=&amp;Firstname=&amp;AthleteCode=&amp;RLConfederationId=1" TargetMode="External"/><Relationship Id="rId51" Type="http://schemas.openxmlformats.org/officeDocument/2006/relationships/hyperlink" Target="https://ems.iwwf.sport/RankingList/ScoringDetailsWaterSki?Id=aa306ba2-8f7c-4c77-a8e5-92dbb01cd86f&amp;RankingListLogId=114e2959-f1cf-411b-93c6-6a899cad09e6&amp;Event=10&amp;IdRankinglistPlacement=7c8953c2-72ec-4333-a1fe-a13913aada15&amp;DisciplineId=7&amp;EventId=10&amp;SeasonId=10&amp;Month=8&amp;RLAgeCategoryId=&amp;Gender=&amp;ConfederationId=&amp;FederationId=&amp;Lastname=&amp;Firstname=&amp;AthleteCode=&amp;RLConfederationId=1" TargetMode="External"/><Relationship Id="rId3" Type="http://schemas.openxmlformats.org/officeDocument/2006/relationships/hyperlink" Target="https://ems.iwwf.sport/Competitions/Details?Id=a532ddc9-24a7-473f-9f33-8500abc5b354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wwfed-ea.org/classic/25FRA014/" TargetMode="External"/><Relationship Id="rId18" Type="http://schemas.openxmlformats.org/officeDocument/2006/relationships/hyperlink" Target="http://www.iwsftournament.com/homologation/scorebooks/20250715090703Scorebook25S075CS.HTM" TargetMode="External"/><Relationship Id="rId26" Type="http://schemas.openxmlformats.org/officeDocument/2006/relationships/hyperlink" Target="https://www.iwwfed-ea.org/classic/rl2025/eame/index.php?skier=UKR982023756" TargetMode="External"/><Relationship Id="rId39" Type="http://schemas.openxmlformats.org/officeDocument/2006/relationships/hyperlink" Target="https://ems.iwwf.sport/RankingList/ScoringDetailsWaterSki?Id=dbf4b8ff-eda3-41df-9c75-ff301cf4261f&amp;RankingListLogId=946bec4c-7f21-4bb5-b28e-c1cc7433d6c8&amp;Event=11&amp;IdRankinglistPlacement=8b068c5d-3689-41a1-b37e-3643966011e9&amp;DisciplineId=7&amp;EventId=11&amp;SeasonId=10&amp;Month=8&amp;RLAgeCategoryId=&amp;Gender=&amp;ConfederationId=&amp;FederationId=&amp;Lastname=&amp;Firstname=&amp;AthleteCode=&amp;RLConfederationId=1" TargetMode="External"/><Relationship Id="rId21" Type="http://schemas.openxmlformats.org/officeDocument/2006/relationships/hyperlink" Target="https://www.iwwfed-ea.org/classic/rl2025/eame/index.php?skier=CZE212024157" TargetMode="External"/><Relationship Id="rId34" Type="http://schemas.openxmlformats.org/officeDocument/2006/relationships/hyperlink" Target="https://ems.iwwf.sport/RankingList/ScoringDetailsWaterSki?Id=5ba23ef9-947c-4598-b470-3b134ee85725&amp;RankingListLogId=946bec4c-7f21-4bb5-b28e-c1cc7433d6c8&amp;Event=11&amp;IdRankinglistPlacement=c39f6d50-b78b-4885-a595-db21ea53d138&amp;DisciplineId=7&amp;EventId=11&amp;SeasonId=10&amp;Month=8&amp;RLAgeCategoryId=&amp;Gender=&amp;ConfederationId=&amp;FederationId=&amp;Lastname=&amp;Firstname=&amp;AthleteCode=&amp;RLConfederationId=1" TargetMode="External"/><Relationship Id="rId42" Type="http://schemas.openxmlformats.org/officeDocument/2006/relationships/hyperlink" Target="https://ems.iwwf.sport/RankingList/ScoringDetailsWaterSki?Id=69e41b26-ae8b-4872-9cbe-cca66341082f&amp;RankingListLogId=946bec4c-7f21-4bb5-b28e-c1cc7433d6c8&amp;Event=11&amp;IdRankinglistPlacement=3cd68a03-8383-4ac8-a019-ed71f951f9f8&amp;DisciplineId=7&amp;EventId=11&amp;SeasonId=10&amp;Month=8&amp;RLAgeCategoryId=&amp;Gender=&amp;ConfederationId=&amp;FederationId=&amp;Lastname=&amp;Firstname=&amp;AthleteCode=&amp;RLConfederationId=1" TargetMode="External"/><Relationship Id="rId47" Type="http://schemas.openxmlformats.org/officeDocument/2006/relationships/hyperlink" Target="https://ems.iwwf.sport/RankingList/ScoringDetailsWaterSki?Id=04885a8d-70f8-46ae-82cf-beb8cfdc46ca&amp;RankingListLogId=946bec4c-7f21-4bb5-b28e-c1cc7433d6c8&amp;Event=11&amp;IdRankinglistPlacement=34cf8ec7-c160-46a1-9342-b0968a41be84&amp;DisciplineId=7&amp;EventId=11&amp;SeasonId=10&amp;Month=8&amp;RLAgeCategoryId=&amp;Gender=&amp;ConfederationId=&amp;FederationId=&amp;Lastname=&amp;Firstname=&amp;AthleteCode=&amp;RLConfederationId=1" TargetMode="External"/><Relationship Id="rId50" Type="http://schemas.openxmlformats.org/officeDocument/2006/relationships/hyperlink" Target="https://ems.iwwf.sport/RankingList/ScoringDetailsWaterSki?Id=6166cf1a-715c-4f06-9682-d32deea68338&amp;RankingListLogId=946bec4c-7f21-4bb5-b28e-c1cc7433d6c8&amp;Event=11&amp;IdRankinglistPlacement=a3a9ff5b-98f6-4c11-b6c5-be83bddaeb66&amp;DisciplineId=7&amp;EventId=11&amp;SeasonId=10&amp;Month=8&amp;RLAgeCategoryId=&amp;Gender=&amp;ConfederationId=&amp;FederationId=&amp;Lastname=&amp;Firstname=&amp;AthleteCode=&amp;RLConfederationId=1" TargetMode="External"/><Relationship Id="rId55" Type="http://schemas.openxmlformats.org/officeDocument/2006/relationships/hyperlink" Target="https://ems.iwwf.sport/RankingList/ScoringDetailsWaterSki?Id=44ef1574-5421-4037-b0c5-898c1c4c6b84&amp;RankingListLogId=946bec4c-7f21-4bb5-b28e-c1cc7433d6c8&amp;Event=11&amp;IdRankinglistPlacement=462b3b34-34e8-40f8-8f6f-66cad977ed1d&amp;DisciplineId=7&amp;EventId=11&amp;SeasonId=10&amp;Month=8&amp;RLAgeCategoryId=&amp;Gender=&amp;ConfederationId=&amp;FederationId=&amp;Lastname=&amp;Firstname=&amp;AthleteCode=&amp;RLConfederationId=1" TargetMode="External"/><Relationship Id="rId63" Type="http://schemas.openxmlformats.org/officeDocument/2006/relationships/hyperlink" Target="https://ems.iwwf.sport/RankingList/ScoringDetailsWaterSki?Id=f18d30f1-df4f-42c8-82b2-a696b0eb5aa2&amp;RankingListLogId=946bec4c-7f21-4bb5-b28e-c1cc7433d6c8&amp;Event=11&amp;IdRankinglistPlacement=bb035595-e202-4553-9930-04fb430b589f&amp;DisciplineId=7&amp;EventId=11&amp;SeasonId=10&amp;Month=8&amp;RLAgeCategoryId=&amp;Gender=&amp;ConfederationId=&amp;FederationId=&amp;Lastname=&amp;Firstname=&amp;AthleteCode=&amp;RLConfederationId=1" TargetMode="External"/><Relationship Id="rId68" Type="http://schemas.openxmlformats.org/officeDocument/2006/relationships/hyperlink" Target="https://ems.iwwf.sport/RankingList/ScoringDetailsWaterSki?Id=6efdffde-9620-4737-8ae9-485c09733de1&amp;RankingListLogId=946bec4c-7f21-4bb5-b28e-c1cc7433d6c8&amp;Event=11&amp;IdRankinglistPlacement=6e7f04f4-57d3-4fd8-9f35-5e91ab5b45c4&amp;DisciplineId=7&amp;EventId=11&amp;SeasonId=10&amp;Month=8&amp;RLAgeCategoryId=&amp;Gender=&amp;ConfederationId=&amp;FederationId=&amp;Lastname=&amp;Firstname=&amp;AthleteCode=&amp;RLConfederationId=1" TargetMode="External"/><Relationship Id="rId76" Type="http://schemas.openxmlformats.org/officeDocument/2006/relationships/hyperlink" Target="https://ems.iwwf.sport/RankingList/ScoringDetailsWaterSki?Id=84072bca-6c52-4bc9-b637-19b5af78b781&amp;RankingListLogId=946bec4c-7f21-4bb5-b28e-c1cc7433d6c8&amp;Event=11&amp;IdRankinglistPlacement=8251d380-2136-4df3-a621-11a5978f1404&amp;DisciplineId=7&amp;EventId=11&amp;SeasonId=10&amp;Month=8&amp;RLAgeCategoryId=&amp;Gender=&amp;ConfederationId=&amp;FederationId=&amp;Lastname=&amp;Firstname=&amp;AthleteCode=&amp;RLConfederationId=1" TargetMode="External"/><Relationship Id="rId84" Type="http://schemas.openxmlformats.org/officeDocument/2006/relationships/hyperlink" Target="https://ems.iwwf.sport/RankingList/ScoringDetailsWaterSki?Id=7072247a-38fc-4901-abbb-1c4df3bc65eb&amp;RankingListLogId=946bec4c-7f21-4bb5-b28e-c1cc7433d6c8&amp;Event=11&amp;IdRankinglistPlacement=ce250e61-de22-4271-b8b2-12b3dac8912c&amp;DisciplineId=7&amp;EventId=11&amp;SeasonId=10&amp;Month=8&amp;RLAgeCategoryId=&amp;Gender=&amp;ConfederationId=&amp;FederationId=&amp;Lastname=&amp;Firstname=&amp;AthleteCode=&amp;RLConfederationId=1" TargetMode="External"/><Relationship Id="rId89" Type="http://schemas.openxmlformats.org/officeDocument/2006/relationships/hyperlink" Target="https://ems.iwwf.sport/RankingList/ScoringDetailsWaterSki?Id=9850cbbd-4eec-4d2b-8242-f25a15b737a2&amp;RankingListLogId=946bec4c-7f21-4bb5-b28e-c1cc7433d6c8&amp;Event=11&amp;IdRankinglistPlacement=53530f1c-7a37-486f-925d-e760da53b3d2&amp;DisciplineId=7&amp;EventId=11&amp;SeasonId=10&amp;Month=8&amp;RLAgeCategoryId=&amp;Gender=&amp;ConfederationId=&amp;FederationId=&amp;Lastname=&amp;Firstname=&amp;AthleteCode=&amp;RLConfederationId=1" TargetMode="External"/><Relationship Id="rId7" Type="http://schemas.openxmlformats.org/officeDocument/2006/relationships/hyperlink" Target="https://www.iwwfed-ea.org/classic/25FRA206/" TargetMode="External"/><Relationship Id="rId71" Type="http://schemas.openxmlformats.org/officeDocument/2006/relationships/hyperlink" Target="https://ems.iwwf.sport/RankingList/ScoringDetailsWaterSki?Id=da9f2de4-c618-487b-9772-93cf894a1bdd&amp;RankingListLogId=946bec4c-7f21-4bb5-b28e-c1cc7433d6c8&amp;Event=11&amp;IdRankinglistPlacement=16930f47-0527-47ef-a070-fe8bd2989e43&amp;DisciplineId=7&amp;EventId=11&amp;SeasonId=10&amp;Month=8&amp;RLAgeCategoryId=&amp;Gender=&amp;ConfederationId=&amp;FederationId=&amp;Lastname=&amp;Firstname=&amp;AthleteCode=&amp;RLConfederationId=1" TargetMode="External"/><Relationship Id="rId92" Type="http://schemas.openxmlformats.org/officeDocument/2006/relationships/printerSettings" Target="../printerSettings/printerSettings2.bin"/><Relationship Id="rId2" Type="http://schemas.openxmlformats.org/officeDocument/2006/relationships/hyperlink" Target="https://www.iwwfed-ea.org/classic/rl2025/eame/index.php?skier=FRA182014458" TargetMode="External"/><Relationship Id="rId16" Type="http://schemas.openxmlformats.org/officeDocument/2006/relationships/hyperlink" Target="https://www.iwwfed-ea.org/classic/25SUI003/" TargetMode="External"/><Relationship Id="rId29" Type="http://schemas.openxmlformats.org/officeDocument/2006/relationships/hyperlink" Target="https://www.iwwfed-ea.org/classic/rl2025/eame/index.php?skier=UKR982023839" TargetMode="External"/><Relationship Id="rId11" Type="http://schemas.openxmlformats.org/officeDocument/2006/relationships/hyperlink" Target="https://www.iwwfed-ea.org/classic/rl2025/eame/index.php?skier=AUT352019270" TargetMode="External"/><Relationship Id="rId24" Type="http://schemas.openxmlformats.org/officeDocument/2006/relationships/hyperlink" Target="https://www.iwwfed-ea.org/classic/rl2025/eame/index.php?skier=AUT982024303" TargetMode="External"/><Relationship Id="rId32" Type="http://schemas.openxmlformats.org/officeDocument/2006/relationships/hyperlink" Target="https://www.iwwfed-ea.org/classic/25EURO06/" TargetMode="External"/><Relationship Id="rId37" Type="http://schemas.openxmlformats.org/officeDocument/2006/relationships/hyperlink" Target="https://ems.iwwf.sport/RankingList/ScoringDetailsWaterSki?Id=9ba2ebea-31e3-4738-bbc0-3d88ad814c7d&amp;RankingListLogId=946bec4c-7f21-4bb5-b28e-c1cc7433d6c8&amp;Event=11&amp;IdRankinglistPlacement=bb47da0d-2790-42e5-b05e-46569ac2f42b&amp;DisciplineId=7&amp;EventId=11&amp;SeasonId=10&amp;Month=8&amp;RLAgeCategoryId=&amp;Gender=&amp;ConfederationId=&amp;FederationId=&amp;Lastname=&amp;Firstname=&amp;AthleteCode=&amp;RLConfederationId=1" TargetMode="External"/><Relationship Id="rId40" Type="http://schemas.openxmlformats.org/officeDocument/2006/relationships/hyperlink" Target="https://ems.iwwf.sport/RankingList/ScoringDetailsWaterSki?Id=94cd57f8-7c25-47f2-b87d-15021927f235&amp;RankingListLogId=946bec4c-7f21-4bb5-b28e-c1cc7433d6c8&amp;Event=11&amp;IdRankinglistPlacement=30e0650d-b2f6-4825-b9c7-f1f145e6fe7a&amp;DisciplineId=7&amp;EventId=11&amp;SeasonId=10&amp;Month=8&amp;RLAgeCategoryId=&amp;Gender=&amp;ConfederationId=&amp;FederationId=&amp;Lastname=&amp;Firstname=&amp;AthleteCode=&amp;RLConfederationId=1" TargetMode="External"/><Relationship Id="rId45" Type="http://schemas.openxmlformats.org/officeDocument/2006/relationships/hyperlink" Target="https://ems.iwwf.sport/RankingList/ScoringDetailsWaterSki?Id=7676a9af-5f45-482e-8c6c-14311e2da994&amp;RankingListLogId=946bec4c-7f21-4bb5-b28e-c1cc7433d6c8&amp;Event=11&amp;IdRankinglistPlacement=bb6128ad-9685-46a9-80f9-2b56f86a7a29&amp;DisciplineId=7&amp;EventId=11&amp;SeasonId=10&amp;Month=8&amp;RLAgeCategoryId=&amp;Gender=&amp;ConfederationId=&amp;FederationId=&amp;Lastname=&amp;Firstname=&amp;AthleteCode=&amp;RLConfederationId=1" TargetMode="External"/><Relationship Id="rId53" Type="http://schemas.openxmlformats.org/officeDocument/2006/relationships/hyperlink" Target="https://ems.iwwf.sport/RankingList/ScoringDetailsWaterSki?Id=94729a7d-4b17-429d-a324-e93b77c87753&amp;RankingListLogId=946bec4c-7f21-4bb5-b28e-c1cc7433d6c8&amp;Event=11&amp;IdRankinglistPlacement=af2683c8-0839-4694-b887-981e20768c84&amp;DisciplineId=7&amp;EventId=11&amp;SeasonId=10&amp;Month=8&amp;RLAgeCategoryId=&amp;Gender=&amp;ConfederationId=&amp;FederationId=&amp;Lastname=&amp;Firstname=&amp;AthleteCode=&amp;RLConfederationId=1" TargetMode="External"/><Relationship Id="rId58" Type="http://schemas.openxmlformats.org/officeDocument/2006/relationships/hyperlink" Target="https://ems.iwwf.sport/RankingList/ScoringDetailsWaterSki?Id=e313b01e-d4f2-414f-86f2-6366a64a942a&amp;RankingListLogId=946bec4c-7f21-4bb5-b28e-c1cc7433d6c8&amp;Event=11&amp;IdRankinglistPlacement=6411ee48-ec75-4381-924f-466b0259f861&amp;DisciplineId=7&amp;EventId=11&amp;SeasonId=10&amp;Month=8&amp;RLAgeCategoryId=&amp;Gender=&amp;ConfederationId=&amp;FederationId=&amp;Lastname=&amp;Firstname=&amp;AthleteCode=&amp;RLConfederationId=1" TargetMode="External"/><Relationship Id="rId66" Type="http://schemas.openxmlformats.org/officeDocument/2006/relationships/hyperlink" Target="https://ems.iwwf.sport/RankingList/ScoringDetailsWaterSki?Id=356317d6-a909-4f48-af89-9f12a4eebbab&amp;RankingListLogId=946bec4c-7f21-4bb5-b28e-c1cc7433d6c8&amp;Event=11&amp;IdRankinglistPlacement=44a92dc2-43ee-4cb0-a034-b0c713ec53f4&amp;DisciplineId=7&amp;EventId=11&amp;SeasonId=10&amp;Month=8&amp;RLAgeCategoryId=&amp;Gender=&amp;ConfederationId=&amp;FederationId=&amp;Lastname=&amp;Firstname=&amp;AthleteCode=&amp;RLConfederationId=1" TargetMode="External"/><Relationship Id="rId74" Type="http://schemas.openxmlformats.org/officeDocument/2006/relationships/hyperlink" Target="https://ems.iwwf.sport/RankingList/ScoringDetailsWaterSki?Id=9850cbbd-4eec-4d2b-8242-f25a15b737a2&amp;RankingListLogId=946bec4c-7f21-4bb5-b28e-c1cc7433d6c8&amp;Event=11&amp;IdRankinglistPlacement=53530f1c-7a37-486f-925d-e760da53b3d2&amp;DisciplineId=7&amp;EventId=11&amp;SeasonId=10&amp;Month=8&amp;RLAgeCategoryId=&amp;Gender=&amp;ConfederationId=&amp;FederationId=&amp;Lastname=&amp;Firstname=&amp;AthleteCode=&amp;RLConfederationId=1" TargetMode="External"/><Relationship Id="rId79" Type="http://schemas.openxmlformats.org/officeDocument/2006/relationships/hyperlink" Target="https://ems.iwwf.sport/RankingList/ScoringDetailsWaterSki?Id=17771e24-cfc8-41c8-a6c7-28d56e9d72db&amp;RankingListLogId=946bec4c-7f21-4bb5-b28e-c1cc7433d6c8&amp;Event=11&amp;IdRankinglistPlacement=11763e0e-9801-4908-8e44-bb96c3453a16&amp;DisciplineId=7&amp;EventId=11&amp;SeasonId=10&amp;Month=8&amp;RLAgeCategoryId=&amp;Gender=&amp;ConfederationId=&amp;FederationId=&amp;Lastname=&amp;Firstname=&amp;AthleteCode=&amp;RLConfederationId=1" TargetMode="External"/><Relationship Id="rId87" Type="http://schemas.openxmlformats.org/officeDocument/2006/relationships/hyperlink" Target="https://ems.iwwf.sport/RankingList/ScoringDetailsWaterSki?Id=c2c1c79e-9c7f-4fe7-87a5-679c9b9a892e&amp;RankingListLogId=946bec4c-7f21-4bb5-b28e-c1cc7433d6c8&amp;Event=11&amp;IdRankinglistPlacement=7da6e124-1f2b-4fb5-8b46-055432fbad52&amp;DisciplineId=7&amp;EventId=11&amp;SeasonId=10&amp;Month=8&amp;RLAgeCategoryId=&amp;Gender=&amp;ConfederationId=&amp;FederationId=&amp;Lastname=&amp;Firstname=&amp;AthleteCode=&amp;RLConfederationId=1" TargetMode="External"/><Relationship Id="rId5" Type="http://schemas.openxmlformats.org/officeDocument/2006/relationships/hyperlink" Target="http://www.iwsftournament.com/homologation/scorebooks/20250505170502Scorebook25S070CS.HTM" TargetMode="External"/><Relationship Id="rId61" Type="http://schemas.openxmlformats.org/officeDocument/2006/relationships/hyperlink" Target="https://ems.iwwf.sport/RankingList/ScoringDetailsWaterSki?Id=f0bc156b-342b-4275-a157-f8c32a620f93&amp;RankingListLogId=946bec4c-7f21-4bb5-b28e-c1cc7433d6c8&amp;Event=11&amp;IdRankinglistPlacement=ac9630c4-1597-459a-835f-5cf0ec118e47&amp;DisciplineId=7&amp;EventId=11&amp;SeasonId=10&amp;Month=8&amp;RLAgeCategoryId=&amp;Gender=&amp;ConfederationId=&amp;FederationId=&amp;Lastname=&amp;Firstname=&amp;AthleteCode=&amp;RLConfederationId=1" TargetMode="External"/><Relationship Id="rId82" Type="http://schemas.openxmlformats.org/officeDocument/2006/relationships/hyperlink" Target="https://ems.iwwf.sport/RankingList/ScoringDetailsWaterSki?Id=0a0e90ac-3c18-4f8a-9930-22fa98558daf&amp;RankingListLogId=946bec4c-7f21-4bb5-b28e-c1cc7433d6c8&amp;Event=11&amp;IdRankinglistPlacement=41bf5178-20c5-43ff-8e34-1941c8e058b8&amp;DisciplineId=7&amp;EventId=11&amp;SeasonId=10&amp;Month=8&amp;RLAgeCategoryId=&amp;Gender=&amp;ConfederationId=&amp;FederationId=&amp;Lastname=&amp;Firstname=&amp;AthleteCode=&amp;RLConfederationId=1" TargetMode="External"/><Relationship Id="rId90" Type="http://schemas.openxmlformats.org/officeDocument/2006/relationships/hyperlink" Target="https://ems.iwwf.sport/RankingList/ScoringDetailsWaterSki?Id=84072bca-6c52-4bc9-b637-19b5af78b781&amp;RankingListLogId=946bec4c-7f21-4bb5-b28e-c1cc7433d6c8&amp;Event=11&amp;IdRankinglistPlacement=8251d380-2136-4df3-a621-11a5978f1404&amp;DisciplineId=7&amp;EventId=11&amp;SeasonId=10&amp;Month=8&amp;RLAgeCategoryId=&amp;Gender=&amp;ConfederationId=&amp;FederationId=&amp;Lastname=&amp;Firstname=&amp;AthleteCode=&amp;RLConfederationId=1" TargetMode="External"/><Relationship Id="rId19" Type="http://schemas.openxmlformats.org/officeDocument/2006/relationships/hyperlink" Target="https://www.iwwfed-ea.org/classic/rl2025/eame/index.php?skier=AUT352019270" TargetMode="External"/><Relationship Id="rId14" Type="http://schemas.openxmlformats.org/officeDocument/2006/relationships/hyperlink" Target="http://www.iwsftournament.com/homologation/scorebooks/20250512130502Scorebook25S071CS.HTM" TargetMode="External"/><Relationship Id="rId22" Type="http://schemas.openxmlformats.org/officeDocument/2006/relationships/hyperlink" Target="https://www.iwwfed-ea.org/classic/rl2025/eame/index.php?skier=GBR982015602" TargetMode="External"/><Relationship Id="rId27" Type="http://schemas.openxmlformats.org/officeDocument/2006/relationships/hyperlink" Target="https://www.iwwfed-ea.org/classic/rl2025/eame/index.php?skier=UKR982023838" TargetMode="External"/><Relationship Id="rId30" Type="http://schemas.openxmlformats.org/officeDocument/2006/relationships/hyperlink" Target="https://www.iwwfed-ea.org/classic/rl2025/eame/index.php?skier=FIN972011266" TargetMode="External"/><Relationship Id="rId35" Type="http://schemas.openxmlformats.org/officeDocument/2006/relationships/hyperlink" Target="https://ems.iwwf.sport/RankingList/ScoringDetailsWaterSki?Id=42eed436-06d2-4018-97f0-f3bf621c0592&amp;RankingListLogId=946bec4c-7f21-4bb5-b28e-c1cc7433d6c8&amp;Event=11&amp;IdRankinglistPlacement=2d0fe963-b362-4be4-8e20-909abde0109f&amp;DisciplineId=7&amp;EventId=11&amp;SeasonId=10&amp;Month=8&amp;RLAgeCategoryId=&amp;Gender=&amp;ConfederationId=&amp;FederationId=&amp;Lastname=&amp;Firstname=&amp;AthleteCode=&amp;RLConfederationId=1" TargetMode="External"/><Relationship Id="rId43" Type="http://schemas.openxmlformats.org/officeDocument/2006/relationships/hyperlink" Target="https://ems.iwwf.sport/RankingList/ScoringDetailsWaterSki?Id=5cb990ad-cdbe-470e-95a9-c9b394e09e7b&amp;RankingListLogId=946bec4c-7f21-4bb5-b28e-c1cc7433d6c8&amp;Event=11&amp;IdRankinglistPlacement=fad6f82b-5b84-41c5-b747-784662956274&amp;DisciplineId=7&amp;EventId=11&amp;SeasonId=10&amp;Month=8&amp;RLAgeCategoryId=&amp;Gender=&amp;ConfederationId=&amp;FederationId=&amp;Lastname=&amp;Firstname=&amp;AthleteCode=&amp;RLConfederationId=1" TargetMode="External"/><Relationship Id="rId48" Type="http://schemas.openxmlformats.org/officeDocument/2006/relationships/hyperlink" Target="https://ems.iwwf.sport/RankingList/ScoringDetailsWaterSki?Id=38747fe1-b61a-48f0-bd77-a45e15dc13e5&amp;RankingListLogId=946bec4c-7f21-4bb5-b28e-c1cc7433d6c8&amp;Event=11&amp;IdRankinglistPlacement=6d84539b-160f-4fb8-ad45-cec7372c3d31&amp;DisciplineId=7&amp;EventId=11&amp;SeasonId=10&amp;Month=8&amp;RLAgeCategoryId=&amp;Gender=&amp;ConfederationId=&amp;FederationId=&amp;Lastname=&amp;Firstname=&amp;AthleteCode=&amp;RLConfederationId=1" TargetMode="External"/><Relationship Id="rId56" Type="http://schemas.openxmlformats.org/officeDocument/2006/relationships/hyperlink" Target="https://ems.iwwf.sport/RankingList/ScoringDetailsWaterSki?Id=7676a9af-5f45-482e-8c6c-14311e2da994&amp;RankingListLogId=946bec4c-7f21-4bb5-b28e-c1cc7433d6c8&amp;Event=11&amp;IdRankinglistPlacement=8734606b-1341-4d8a-a790-4272e53c5b0b&amp;DisciplineId=7&amp;EventId=11&amp;SeasonId=10&amp;Month=8&amp;RLAgeCategoryId=&amp;Gender=&amp;ConfederationId=&amp;FederationId=&amp;Lastname=&amp;Firstname=&amp;AthleteCode=&amp;RLConfederationId=1" TargetMode="External"/><Relationship Id="rId64" Type="http://schemas.openxmlformats.org/officeDocument/2006/relationships/hyperlink" Target="https://ems.iwwf.sport/RankingList/ScoringDetailsWaterSki?Id=17628ef6-a797-45eb-9ee2-a5690c33ce8b&amp;RankingListLogId=946bec4c-7f21-4bb5-b28e-c1cc7433d6c8&amp;Event=11&amp;IdRankinglistPlacement=746b52fb-b52c-4873-b37d-682c4ea1bb0a&amp;DisciplineId=7&amp;EventId=11&amp;SeasonId=10&amp;Month=8&amp;RLAgeCategoryId=&amp;Gender=&amp;ConfederationId=&amp;FederationId=&amp;Lastname=&amp;Firstname=&amp;AthleteCode=&amp;RLConfederationId=1" TargetMode="External"/><Relationship Id="rId69" Type="http://schemas.openxmlformats.org/officeDocument/2006/relationships/hyperlink" Target="https://ems.iwwf.sport/RankingList/ScoringDetailsWaterSki?Id=94729a7d-4b17-429d-a324-e93b77c87753&amp;RankingListLogId=946bec4c-7f21-4bb5-b28e-c1cc7433d6c8&amp;Event=11&amp;IdRankinglistPlacement=7a423583-767d-46a9-8162-b04d440c5ddc&amp;DisciplineId=7&amp;EventId=11&amp;SeasonId=10&amp;Month=8&amp;RLAgeCategoryId=&amp;Gender=&amp;ConfederationId=&amp;FederationId=&amp;Lastname=&amp;Firstname=&amp;AthleteCode=&amp;RLConfederationId=1" TargetMode="External"/><Relationship Id="rId77" Type="http://schemas.openxmlformats.org/officeDocument/2006/relationships/hyperlink" Target="https://ems.iwwf.sport/RankingList/ScoringDetailsWaterSki?Id=6391994b-20ec-460f-b91a-eb744b858ee3&amp;RankingListLogId=946bec4c-7f21-4bb5-b28e-c1cc7433d6c8&amp;Event=11&amp;IdRankinglistPlacement=42f0c912-245f-4a86-878c-f11ca061bb1a&amp;DisciplineId=7&amp;EventId=11&amp;SeasonId=10&amp;Month=8&amp;RLAgeCategoryId=&amp;Gender=&amp;ConfederationId=&amp;FederationId=&amp;Lastname=&amp;Firstname=&amp;AthleteCode=&amp;RLConfederationId=1" TargetMode="External"/><Relationship Id="rId8" Type="http://schemas.openxmlformats.org/officeDocument/2006/relationships/hyperlink" Target="https://www.iwwfed-ea.org/classic/25AUT003/" TargetMode="External"/><Relationship Id="rId51" Type="http://schemas.openxmlformats.org/officeDocument/2006/relationships/hyperlink" Target="https://ems.iwwf.sport/RankingList/ScoringDetailsWaterSki?Id=e313b01e-d4f2-414f-86f2-6366a64a942a&amp;RankingListLogId=946bec4c-7f21-4bb5-b28e-c1cc7433d6c8&amp;Event=11&amp;IdRankinglistPlacement=f5bea139-3f49-49b6-9402-c8dd2a9ea7d0&amp;DisciplineId=7&amp;EventId=11&amp;SeasonId=10&amp;Month=8&amp;RLAgeCategoryId=&amp;Gender=&amp;ConfederationId=&amp;FederationId=&amp;Lastname=&amp;Firstname=&amp;AthleteCode=&amp;RLConfederationId=1" TargetMode="External"/><Relationship Id="rId72" Type="http://schemas.openxmlformats.org/officeDocument/2006/relationships/hyperlink" Target="https://ems.iwwf.sport/RankingList/ScoringDetailsWaterSki?Id=2272a148-17b3-4585-95cb-9e56f4581191&amp;RankingListLogId=946bec4c-7f21-4bb5-b28e-c1cc7433d6c8&amp;Event=11&amp;IdRankinglistPlacement=8033185c-4524-4d88-b5f6-d2d0554d2315&amp;DisciplineId=7&amp;EventId=11&amp;SeasonId=10&amp;Month=8&amp;RLAgeCategoryId=&amp;Gender=&amp;ConfederationId=&amp;FederationId=&amp;Lastname=&amp;Firstname=&amp;AthleteCode=&amp;RLConfederationId=1" TargetMode="External"/><Relationship Id="rId80" Type="http://schemas.openxmlformats.org/officeDocument/2006/relationships/hyperlink" Target="https://ems.iwwf.sport/RankingList/ScoringDetailsWaterSki?Id=e55a1a29-abb2-43c2-be94-1a27a843ec0a&amp;RankingListLogId=946bec4c-7f21-4bb5-b28e-c1cc7433d6c8&amp;Event=11&amp;IdRankinglistPlacement=eb9728ef-d1b6-4d68-8766-6c35bb70364b&amp;DisciplineId=7&amp;EventId=11&amp;SeasonId=10&amp;Month=8&amp;RLAgeCategoryId=&amp;Gender=&amp;ConfederationId=&amp;FederationId=&amp;Lastname=&amp;Firstname=&amp;AthleteCode=&amp;RLConfederationId=1" TargetMode="External"/><Relationship Id="rId85" Type="http://schemas.openxmlformats.org/officeDocument/2006/relationships/hyperlink" Target="https://ems.iwwf.sport/RankingList/ScoringDetailsWaterSki?Id=7676a9af-5f45-482e-8c6c-14311e2da994&amp;RankingListLogId=946bec4c-7f21-4bb5-b28e-c1cc7433d6c8&amp;Event=11&amp;IdRankinglistPlacement=d05a669e-4cc4-470a-aff0-4963971076a7&amp;DisciplineId=7&amp;EventId=11&amp;SeasonId=10&amp;Month=8&amp;RLAgeCategoryId=&amp;Gender=&amp;ConfederationId=&amp;FederationId=&amp;Lastname=&amp;Firstname=&amp;AthleteCode=&amp;RLConfederationId=1" TargetMode="External"/><Relationship Id="rId3" Type="http://schemas.openxmlformats.org/officeDocument/2006/relationships/hyperlink" Target="https://www.iwwfed-ea.org/classic/rl2025/eame/index.php?skier=ITA072007898" TargetMode="External"/><Relationship Id="rId12" Type="http://schemas.openxmlformats.org/officeDocument/2006/relationships/hyperlink" Target="https://www.iwwfed-ea.org/classic/rl2025/eame/index.php?skier=SUI342019723" TargetMode="External"/><Relationship Id="rId17" Type="http://schemas.openxmlformats.org/officeDocument/2006/relationships/hyperlink" Target="https://www.iwwfed-ea.org/classic/rl2025/eame/index.php?skier=IWF100200001" TargetMode="External"/><Relationship Id="rId25" Type="http://schemas.openxmlformats.org/officeDocument/2006/relationships/hyperlink" Target="https://www.iwwfed-ea.org/classic/rl2025/eame/index.php?skier=UKR982023757" TargetMode="External"/><Relationship Id="rId33" Type="http://schemas.openxmlformats.org/officeDocument/2006/relationships/hyperlink" Target="https://ems.iwwf.sport/RankingList/ScoringDetailsWaterSki?Id=610382e9-c106-424f-aeb5-ea4ef85bd23e&amp;RankingListLogId=a7d7f3ba-c964-4913-a3cc-50fc02a907b8&amp;Event=11&amp;IdRankinglistPlacement=4258fdbb-9016-4852-b8d1-1f0b01307aee&amp;DisciplineId=7&amp;EventId=11&amp;SeasonId=10&amp;Month=5&amp;RLAgeCategoryId=&amp;Gender=1&amp;ConfederationId=&amp;FederationId=&amp;Lastname=&amp;Firstname=&amp;AthleteCode=&amp;RLConfederationId=1" TargetMode="External"/><Relationship Id="rId38" Type="http://schemas.openxmlformats.org/officeDocument/2006/relationships/hyperlink" Target="https://ems.iwwf.sport/RankingList/ScoringDetailsWaterSki?Id=e3057357-3904-42fa-a94b-f875c9caad3e&amp;RankingListLogId=946bec4c-7f21-4bb5-b28e-c1cc7433d6c8&amp;Event=11&amp;IdRankinglistPlacement=36761f3c-2d3f-4ede-b46c-45a538883c8d&amp;DisciplineId=7&amp;EventId=11&amp;SeasonId=10&amp;Month=8&amp;RLAgeCategoryId=&amp;Gender=&amp;ConfederationId=&amp;FederationId=&amp;Lastname=&amp;Firstname=&amp;AthleteCode=&amp;RLConfederationId=1" TargetMode="External"/><Relationship Id="rId46" Type="http://schemas.openxmlformats.org/officeDocument/2006/relationships/hyperlink" Target="https://ems.iwwf.sport/RankingList/ScoringDetailsWaterSki?Id=992c59d3-b27e-4e82-a874-f51888d3516f&amp;RankingListLogId=946bec4c-7f21-4bb5-b28e-c1cc7433d6c8&amp;Event=11&amp;IdRankinglistPlacement=208c8c73-0ecd-4778-aa76-3733ff0d898f&amp;DisciplineId=7&amp;EventId=11&amp;SeasonId=10&amp;Month=8&amp;RLAgeCategoryId=&amp;Gender=&amp;ConfederationId=&amp;FederationId=&amp;Lastname=&amp;Firstname=&amp;AthleteCode=&amp;RLConfederationId=1" TargetMode="External"/><Relationship Id="rId59" Type="http://schemas.openxmlformats.org/officeDocument/2006/relationships/hyperlink" Target="https://ems.iwwf.sport/RankingList/ScoringDetailsWaterSki?Id=f319f2dc-ef8d-4742-b3ef-68272a5b7167&amp;RankingListLogId=946bec4c-7f21-4bb5-b28e-c1cc7433d6c8&amp;Event=11&amp;IdRankinglistPlacement=058a20d0-748d-4227-864a-8014ab827b4f&amp;DisciplineId=7&amp;EventId=11&amp;SeasonId=10&amp;Month=8&amp;RLAgeCategoryId=&amp;Gender=&amp;ConfederationId=&amp;FederationId=&amp;Lastname=&amp;Firstname=&amp;AthleteCode=&amp;RLConfederationId=1" TargetMode="External"/><Relationship Id="rId67" Type="http://schemas.openxmlformats.org/officeDocument/2006/relationships/hyperlink" Target="https://ems.iwwf.sport/RankingList/ScoringDetailsWaterSki?Id=a82d9821-ead3-4385-b1c0-86e59e182aa1&amp;RankingListLogId=946bec4c-7f21-4bb5-b28e-c1cc7433d6c8&amp;Event=11&amp;IdRankinglistPlacement=994aa18e-51ed-41cc-bb64-70d5975ed719&amp;DisciplineId=7&amp;EventId=11&amp;SeasonId=10&amp;Month=8&amp;RLAgeCategoryId=&amp;Gender=&amp;ConfederationId=&amp;FederationId=&amp;Lastname=&amp;Firstname=&amp;AthleteCode=&amp;RLConfederationId=1" TargetMode="External"/><Relationship Id="rId20" Type="http://schemas.openxmlformats.org/officeDocument/2006/relationships/hyperlink" Target="https://www.iwwfed-ea.org/classic/rl2025/eame/index.php?skier=IWF100200001" TargetMode="External"/><Relationship Id="rId41" Type="http://schemas.openxmlformats.org/officeDocument/2006/relationships/hyperlink" Target="https://ems.iwwf.sport/RankingList/ScoringDetailsWaterSki?Id=fadd9422-9272-45f6-9b48-b8d8dc0e5cbb&amp;RankingListLogId=946bec4c-7f21-4bb5-b28e-c1cc7433d6c8&amp;Event=11&amp;IdRankinglistPlacement=a97cf8d2-74e5-4f52-902a-2625553f919b&amp;DisciplineId=7&amp;EventId=11&amp;SeasonId=10&amp;Month=8&amp;RLAgeCategoryId=&amp;Gender=&amp;ConfederationId=&amp;FederationId=&amp;Lastname=&amp;Firstname=&amp;AthleteCode=&amp;RLConfederationId=1" TargetMode="External"/><Relationship Id="rId54" Type="http://schemas.openxmlformats.org/officeDocument/2006/relationships/hyperlink" Target="https://ems.iwwf.sport/RankingList/ScoringDetailsWaterSki?Id=dbf4b8ff-eda3-41df-9c75-ff301cf4261f&amp;RankingListLogId=946bec4c-7f21-4bb5-b28e-c1cc7433d6c8&amp;Event=11&amp;IdRankinglistPlacement=1a4426c1-2a3b-4b1f-92c7-897e8f9c1309&amp;DisciplineId=7&amp;EventId=11&amp;SeasonId=10&amp;Month=8&amp;RLAgeCategoryId=&amp;Gender=&amp;ConfederationId=&amp;FederationId=&amp;Lastname=&amp;Firstname=&amp;AthleteCode=&amp;RLConfederationId=1" TargetMode="External"/><Relationship Id="rId62" Type="http://schemas.openxmlformats.org/officeDocument/2006/relationships/hyperlink" Target="https://ems.iwwf.sport/RankingList/ScoringDetailsWaterSki?Id=cde8ca58-b06a-4ce1-ba3f-ac6e397b18dd&amp;RankingListLogId=946bec4c-7f21-4bb5-b28e-c1cc7433d6c8&amp;Event=11&amp;IdRankinglistPlacement=49b8e067-9509-4aad-8a86-5c5328bb1a78&amp;DisciplineId=7&amp;EventId=11&amp;SeasonId=10&amp;Month=8&amp;RLAgeCategoryId=&amp;Gender=&amp;ConfederationId=&amp;FederationId=&amp;Lastname=&amp;Firstname=&amp;AthleteCode=&amp;RLConfederationId=1" TargetMode="External"/><Relationship Id="rId70" Type="http://schemas.openxmlformats.org/officeDocument/2006/relationships/hyperlink" Target="https://ems.iwwf.sport/RankingList/ScoringDetailsWaterSki?Id=36b2dd65-4e04-4a0f-924b-6ac4e25cd12c&amp;RankingListLogId=946bec4c-7f21-4bb5-b28e-c1cc7433d6c8&amp;Event=11&amp;IdRankinglistPlacement=e65b05ad-7c74-43eb-b9ed-5a17d0cf6758&amp;DisciplineId=7&amp;EventId=11&amp;SeasonId=10&amp;Month=8&amp;RLAgeCategoryId=&amp;Gender=&amp;ConfederationId=&amp;FederationId=&amp;Lastname=&amp;Firstname=&amp;AthleteCode=&amp;RLConfederationId=1" TargetMode="External"/><Relationship Id="rId75" Type="http://schemas.openxmlformats.org/officeDocument/2006/relationships/hyperlink" Target="https://ems.iwwf.sport/RankingList/ScoringDetailsWaterSki?Id=5fd24069-649b-465d-8bf5-8e6a9999d2ad&amp;RankingListLogId=946bec4c-7f21-4bb5-b28e-c1cc7433d6c8&amp;Event=11&amp;IdRankinglistPlacement=2b51af3b-7400-4b53-8bb9-332eb19eb18c&amp;DisciplineId=7&amp;EventId=11&amp;SeasonId=10&amp;Month=8&amp;RLAgeCategoryId=&amp;Gender=&amp;ConfederationId=&amp;FederationId=&amp;Lastname=&amp;Firstname=&amp;AthleteCode=&amp;RLConfederationId=1" TargetMode="External"/><Relationship Id="rId83" Type="http://schemas.openxmlformats.org/officeDocument/2006/relationships/hyperlink" Target="https://ems.iwwf.sport/RankingList/ScoringDetailsWaterSki?Id=356317d6-a909-4f48-af89-9f12a4eebbab&amp;RankingListLogId=946bec4c-7f21-4bb5-b28e-c1cc7433d6c8&amp;Event=11&amp;IdRankinglistPlacement=d0fd829b-215a-44fe-b260-6ec330de219a&amp;DisciplineId=7&amp;EventId=11&amp;SeasonId=10&amp;Month=8&amp;RLAgeCategoryId=&amp;Gender=&amp;ConfederationId=&amp;FederationId=&amp;Lastname=&amp;Firstname=&amp;AthleteCode=&amp;RLConfederationId=1" TargetMode="External"/><Relationship Id="rId88" Type="http://schemas.openxmlformats.org/officeDocument/2006/relationships/hyperlink" Target="https://www.iwwfed-ea.org/classic/rl2025/eame/index.php?skier=IWF100200001" TargetMode="External"/><Relationship Id="rId91" Type="http://schemas.openxmlformats.org/officeDocument/2006/relationships/hyperlink" Target="https://ems.iwwf.sport/RankingList/ScoringDetailsWaterSki?Id=dc4057d2-907f-4aec-a94d-45ba5c0a6701&amp;RankingListLogId=946bec4c-7f21-4bb5-b28e-c1cc7433d6c8&amp;Event=11&amp;IdRankinglistPlacement=2f96e6c2-55b2-4cc3-bc43-1afeb4e1eb6f&amp;DisciplineId=7&amp;EventId=11&amp;SeasonId=10&amp;Month=8&amp;RLAgeCategoryId=&amp;Gender=&amp;ConfederationId=&amp;FederationId=&amp;Lastname=&amp;Firstname=&amp;AthleteCode=&amp;RLConfederationId=1" TargetMode="External"/><Relationship Id="rId1" Type="http://schemas.openxmlformats.org/officeDocument/2006/relationships/hyperlink" Target="https://www.iwwfed-ea.org/classic/rl2025/eame/index.php?skier=FRA372017879" TargetMode="External"/><Relationship Id="rId6" Type="http://schemas.openxmlformats.org/officeDocument/2006/relationships/hyperlink" Target="http://www.iwsftournament.com/homologation/scorebooks/20251007211001Scorebook26S022CS.HTM" TargetMode="External"/><Relationship Id="rId15" Type="http://schemas.openxmlformats.org/officeDocument/2006/relationships/hyperlink" Target="https://www.iwwfed-ea.org/classic/25EURO05/" TargetMode="External"/><Relationship Id="rId23" Type="http://schemas.openxmlformats.org/officeDocument/2006/relationships/hyperlink" Target="https://www.iwwfed-ea.org/classic/rl2025/eame/index.php?skier=SUI982014680" TargetMode="External"/><Relationship Id="rId28" Type="http://schemas.openxmlformats.org/officeDocument/2006/relationships/hyperlink" Target="https://www.iwwfed-ea.org/classic/rl2025/eame/index.php?skier=GRE982018653" TargetMode="External"/><Relationship Id="rId36" Type="http://schemas.openxmlformats.org/officeDocument/2006/relationships/hyperlink" Target="https://ems.iwwf.sport/RankingList/ScoringDetailsWaterSki?Id=193426ba-3e06-403d-be3a-9fc47d2016a4&amp;RankingListLogId=946bec4c-7f21-4bb5-b28e-c1cc7433d6c8&amp;Event=11&amp;IdRankinglistPlacement=e2032b9c-bdcb-41ec-8d2f-b9ea62aa61e6&amp;DisciplineId=7&amp;EventId=11&amp;SeasonId=10&amp;Month=8&amp;RLAgeCategoryId=&amp;Gender=&amp;ConfederationId=&amp;FederationId=&amp;Lastname=&amp;Firstname=&amp;AthleteCode=&amp;RLConfederationId=1" TargetMode="External"/><Relationship Id="rId49" Type="http://schemas.openxmlformats.org/officeDocument/2006/relationships/hyperlink" Target="https://ems.iwwf.sport/RankingList/ScoringDetailsWaterSki?Id=03f9d6dd-73bc-4b5e-a72c-2e4b021fd463&amp;RankingListLogId=946bec4c-7f21-4bb5-b28e-c1cc7433d6c8&amp;Event=11&amp;IdRankinglistPlacement=f5aecbc0-0bb3-4398-a75e-8aefce909d86&amp;DisciplineId=7&amp;EventId=11&amp;SeasonId=10&amp;Month=8&amp;RLAgeCategoryId=&amp;Gender=&amp;ConfederationId=&amp;FederationId=&amp;Lastname=&amp;Firstname=&amp;AthleteCode=&amp;RLConfederationId=1" TargetMode="External"/><Relationship Id="rId57" Type="http://schemas.openxmlformats.org/officeDocument/2006/relationships/hyperlink" Target="https://ems.iwwf.sport/RankingList/ScoringDetailsWaterSki?Id=6166cf1a-715c-4f06-9682-d32deea68338&amp;RankingListLogId=946bec4c-7f21-4bb5-b28e-c1cc7433d6c8&amp;Event=11&amp;IdRankinglistPlacement=88cbfa51-f51b-4599-9b32-82b2b8388bdb&amp;DisciplineId=7&amp;EventId=11&amp;SeasonId=10&amp;Month=8&amp;RLAgeCategoryId=&amp;Gender=&amp;ConfederationId=&amp;FederationId=&amp;Lastname=&amp;Firstname=&amp;AthleteCode=&amp;RLConfederationId=1" TargetMode="External"/><Relationship Id="rId10" Type="http://schemas.openxmlformats.org/officeDocument/2006/relationships/hyperlink" Target="https://www.iwwfed-ea.org/classic/rl2025/eame/index.php?skier=GER842022681" TargetMode="External"/><Relationship Id="rId31" Type="http://schemas.openxmlformats.org/officeDocument/2006/relationships/hyperlink" Target="https://www.iwwfed-ea.org/classic/25CZE002/" TargetMode="External"/><Relationship Id="rId44" Type="http://schemas.openxmlformats.org/officeDocument/2006/relationships/hyperlink" Target="https://ems.iwwf.sport/RankingList/ScoringDetailsWaterSki?Id=44ef1574-5421-4037-b0c5-898c1c4c6b84&amp;RankingListLogId=946bec4c-7f21-4bb5-b28e-c1cc7433d6c8&amp;Event=11&amp;IdRankinglistPlacement=6f3b0473-fa18-4947-a5a8-228159792e00&amp;DisciplineId=7&amp;EventId=11&amp;SeasonId=10&amp;Month=8&amp;RLAgeCategoryId=&amp;Gender=&amp;ConfederationId=&amp;FederationId=&amp;Lastname=&amp;Firstname=&amp;AthleteCode=&amp;RLConfederationId=1" TargetMode="External"/><Relationship Id="rId52" Type="http://schemas.openxmlformats.org/officeDocument/2006/relationships/hyperlink" Target="https://ems.iwwf.sport/RankingList/ScoringDetailsWaterSki?Id=f319f2dc-ef8d-4742-b3ef-68272a5b7167&amp;RankingListLogId=946bec4c-7f21-4bb5-b28e-c1cc7433d6c8&amp;Event=11&amp;IdRankinglistPlacement=3b77d71c-0e2f-427d-8a31-405729322584&amp;DisciplineId=7&amp;EventId=11&amp;SeasonId=10&amp;Month=8&amp;RLAgeCategoryId=&amp;Gender=&amp;ConfederationId=&amp;FederationId=&amp;Lastname=&amp;Firstname=&amp;AthleteCode=&amp;RLConfederationId=1" TargetMode="External"/><Relationship Id="rId60" Type="http://schemas.openxmlformats.org/officeDocument/2006/relationships/hyperlink" Target="https://ems.iwwf.sport/RankingList/ScoringDetailsWaterSki?Id=94729a7d-4b17-429d-a324-e93b77c87753&amp;RankingListLogId=946bec4c-7f21-4bb5-b28e-c1cc7433d6c8&amp;Event=11&amp;IdRankinglistPlacement=9eb49def-7e58-4a18-9522-bded1dca6a33&amp;DisciplineId=7&amp;EventId=11&amp;SeasonId=10&amp;Month=8&amp;RLAgeCategoryId=&amp;Gender=&amp;ConfederationId=&amp;FederationId=&amp;Lastname=&amp;Firstname=&amp;AthleteCode=&amp;RLConfederationId=1" TargetMode="External"/><Relationship Id="rId65" Type="http://schemas.openxmlformats.org/officeDocument/2006/relationships/hyperlink" Target="https://ems.iwwf.sport/RankingList/ScoringDetailsWaterSki?Id=7072247a-38fc-4901-abbb-1c4df3bc65eb&amp;RankingListLogId=946bec4c-7f21-4bb5-b28e-c1cc7433d6c8&amp;Event=11&amp;IdRankinglistPlacement=5f7a9908-54ae-4c02-82c3-17c6ec0ac91f&amp;DisciplineId=7&amp;EventId=11&amp;SeasonId=10&amp;Month=8&amp;RLAgeCategoryId=&amp;Gender=&amp;ConfederationId=&amp;FederationId=&amp;Lastname=&amp;Firstname=&amp;AthleteCode=&amp;RLConfederationId=1" TargetMode="External"/><Relationship Id="rId73" Type="http://schemas.openxmlformats.org/officeDocument/2006/relationships/hyperlink" Target="https://ems.iwwf.sport/RankingList/ScoringDetailsWaterSki?Id=48941673-08f3-48aa-865b-1a61e902755a&amp;RankingListLogId=946bec4c-7f21-4bb5-b28e-c1cc7433d6c8&amp;Event=11&amp;IdRankinglistPlacement=0251b35c-773f-4171-aaee-d2642f67a8bc&amp;DisciplineId=7&amp;EventId=11&amp;SeasonId=10&amp;Month=8&amp;RLAgeCategoryId=&amp;Gender=&amp;ConfederationId=&amp;FederationId=&amp;Lastname=&amp;Firstname=&amp;AthleteCode=&amp;RLConfederationId=1" TargetMode="External"/><Relationship Id="rId78" Type="http://schemas.openxmlformats.org/officeDocument/2006/relationships/hyperlink" Target="https://ems.iwwf.sport/RankingList/ScoringDetailsWaterSki?Id=ca3de038-5322-4a14-abae-5154329b873e&amp;RankingListLogId=946bec4c-7f21-4bb5-b28e-c1cc7433d6c8&amp;Event=11&amp;IdRankinglistPlacement=6d7cc519-9c3a-4b05-bb1a-5b15b0d7996e&amp;DisciplineId=7&amp;EventId=11&amp;SeasonId=10&amp;Month=8&amp;RLAgeCategoryId=&amp;Gender=&amp;ConfederationId=&amp;FederationId=&amp;Lastname=&amp;Firstname=&amp;AthleteCode=&amp;RLConfederationId=1" TargetMode="External"/><Relationship Id="rId81" Type="http://schemas.openxmlformats.org/officeDocument/2006/relationships/hyperlink" Target="https://ems.iwwf.sport/RankingList/ScoringDetailsWaterSki?Id=98f64b05-c7b0-4a34-9dad-11ca7fb3ba56&amp;RankingListLogId=946bec4c-7f21-4bb5-b28e-c1cc7433d6c8&amp;Event=11&amp;IdRankinglistPlacement=b7e43b25-e721-4b8a-a6e0-030b8e19e5a9&amp;DisciplineId=7&amp;EventId=11&amp;SeasonId=10&amp;Month=8&amp;RLAgeCategoryId=&amp;Gender=&amp;ConfederationId=&amp;FederationId=&amp;Lastname=&amp;Firstname=&amp;AthleteCode=&amp;RLConfederationId=1" TargetMode="External"/><Relationship Id="rId86" Type="http://schemas.openxmlformats.org/officeDocument/2006/relationships/hyperlink" Target="https://ems.iwwf.sport/RankingList/ScoringDetailsWaterSki?Id=dbf4b8ff-eda3-41df-9c75-ff301cf4261f&amp;RankingListLogId=946bec4c-7f21-4bb5-b28e-c1cc7433d6c8&amp;Event=11&amp;IdRankinglistPlacement=052d49a1-bec5-44f0-bb24-b2a607c1d2e2&amp;DisciplineId=7&amp;EventId=11&amp;SeasonId=10&amp;Month=8&amp;RLAgeCategoryId=&amp;Gender=&amp;ConfederationId=&amp;FederationId=&amp;Lastname=&amp;Firstname=&amp;AthleteCode=&amp;RLConfederationId=1" TargetMode="External"/><Relationship Id="rId4" Type="http://schemas.openxmlformats.org/officeDocument/2006/relationships/hyperlink" Target="https://www.iwwfed-ea.org/classic/25IWWF04/" TargetMode="External"/><Relationship Id="rId9" Type="http://schemas.openxmlformats.org/officeDocument/2006/relationships/hyperlink" Target="https://www.iwwfed-ea.org/classic/rl2025/eame/index.php?skier=FRA152018436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wwfed-ea.org/classic/25ITA006/" TargetMode="External"/><Relationship Id="rId18" Type="http://schemas.openxmlformats.org/officeDocument/2006/relationships/hyperlink" Target="https://ems.iwwf.sport/Competitions/Details?Id=be33590a-c283-4ca2-8f8f-0f2bfae15411" TargetMode="External"/><Relationship Id="rId26" Type="http://schemas.openxmlformats.org/officeDocument/2006/relationships/hyperlink" Target="https://ems.iwwf.sport/RankingList/ScoringDetailsWaterSki?Id=94cd57f8-7c25-47f2-b87d-15021927f235&amp;RankingListLogId=060aab98-d199-4b95-9120-043d9e256f7d&amp;Event=12&amp;IdRankinglistPlacement=f3961ea6-5b38-4b84-b63d-29e009c88b95&amp;DisciplineId=7&amp;EventId=12&amp;SeasonId=10&amp;Month=6&amp;RLAgeCategoryId=&amp;Gender=&amp;ConfederationId=&amp;FederationId=&amp;Lastname=&amp;Firstname=&amp;AthleteCode=&amp;RLConfederationId=1" TargetMode="External"/><Relationship Id="rId39" Type="http://schemas.openxmlformats.org/officeDocument/2006/relationships/hyperlink" Target="https://ems.iwwf.sport/RankingList/ScoringDetailsWaterSki?Id=e3057357-3904-42fa-a94b-f875c9caad3e&amp;RankingListLogId=aa0bf6a7-f32c-4477-9aa2-de976e05714b&amp;Event=12&amp;IdRankinglistPlacement=55a563f0-9026-49eb-a6d8-c11e03c00f28&amp;DisciplineId=7&amp;EventId=12&amp;SeasonId=10&amp;Month=8&amp;RLAgeCategoryId=&amp;Gender=&amp;ConfederationId=&amp;FederationId=&amp;Lastname=&amp;Firstname=&amp;AthleteCode=&amp;RLConfederationId=1" TargetMode="External"/><Relationship Id="rId21" Type="http://schemas.openxmlformats.org/officeDocument/2006/relationships/hyperlink" Target="https://ems.iwwf.sport/RankingList/ScoringDetailsWaterSki?Id=982c692a-a6d0-40d8-8830-0a1ec82f1118&amp;RankingListLogId=060aab98-d199-4b95-9120-043d9e256f7d&amp;Event=12&amp;IdRankinglistPlacement=9aff5fe0-44b3-44ed-921d-e2a78364eacd&amp;DisciplineId=7&amp;EventId=12&amp;SeasonId=10&amp;Month=6&amp;RLAgeCategoryId=&amp;Gender=&amp;ConfederationId=&amp;FederationId=&amp;Lastname=&amp;Firstname=&amp;AthleteCode=&amp;RLConfederationId=1" TargetMode="External"/><Relationship Id="rId34" Type="http://schemas.openxmlformats.org/officeDocument/2006/relationships/hyperlink" Target="https://ems.iwwf.sport/RankingList/ScoringDetailsWaterSki?Id=5ba23ef9-947c-4598-b470-3b134ee85725&amp;RankingListLogId=aa0bf6a7-f32c-4477-9aa2-de976e05714b&amp;Event=12&amp;IdRankinglistPlacement=0f233955-b9ca-480a-a890-5a95a509bce0&amp;DisciplineId=7&amp;EventId=12&amp;SeasonId=10&amp;Month=8&amp;RLAgeCategoryId=&amp;Gender=&amp;ConfederationId=&amp;FederationId=&amp;Lastname=&amp;Firstname=&amp;AthleteCode=&amp;RLConfederationId=1" TargetMode="External"/><Relationship Id="rId42" Type="http://schemas.openxmlformats.org/officeDocument/2006/relationships/hyperlink" Target="https://ems.iwwf.sport/RankingList/ScoringDetailsWaterSki?Id=a6491a9a-9a3a-47d1-a36e-10f221975885&amp;RankingListLogId=aa0bf6a7-f32c-4477-9aa2-de976e05714b&amp;Event=12&amp;IdRankinglistPlacement=cb518695-8f32-4f55-8fe4-967ad2193735&amp;DisciplineId=7&amp;EventId=12&amp;SeasonId=10&amp;Month=8&amp;RLAgeCategoryId=&amp;Gender=&amp;ConfederationId=&amp;FederationId=&amp;Lastname=&amp;Firstname=&amp;AthleteCode=&amp;RLConfederationId=1" TargetMode="External"/><Relationship Id="rId47" Type="http://schemas.openxmlformats.org/officeDocument/2006/relationships/hyperlink" Target="https://ems.iwwf.sport/RankingList/ScoringDetailsWaterSki?Id=f319f2dc-ef8d-4742-b3ef-68272a5b7167&amp;RankingListLogId=aa0bf6a7-f32c-4477-9aa2-de976e05714b&amp;Event=12&amp;IdRankinglistPlacement=2050f248-6e4e-4c36-a2c1-bc8696bcef5a&amp;DisciplineId=7&amp;EventId=12&amp;SeasonId=10&amp;Month=8&amp;RLAgeCategoryId=&amp;Gender=&amp;ConfederationId=&amp;FederationId=&amp;Lastname=&amp;Firstname=&amp;AthleteCode=&amp;RLConfederationId=1" TargetMode="External"/><Relationship Id="rId50" Type="http://schemas.openxmlformats.org/officeDocument/2006/relationships/hyperlink" Target="https://ems.iwwf.sport/RankingList/ScoringDetailsWaterSki?Id=9ba2ebea-31e3-4738-bbc0-3d88ad814c7d&amp;RankingListLogId=aa0bf6a7-f32c-4477-9aa2-de976e05714b&amp;Event=12&amp;IdRankinglistPlacement=a7e56523-d592-45d1-a0d6-d5339a641634&amp;DisciplineId=7&amp;EventId=12&amp;SeasonId=10&amp;Month=8&amp;RLAgeCategoryId=&amp;Gender=&amp;ConfederationId=&amp;FederationId=&amp;Lastname=&amp;Firstname=&amp;AthleteCode=&amp;RLConfederationId=1" TargetMode="External"/><Relationship Id="rId55" Type="http://schemas.openxmlformats.org/officeDocument/2006/relationships/hyperlink" Target="https://ems.iwwf.sport/RankingList/ScoringDetailsWaterSki?Id=7676a9af-5f45-482e-8c6c-14311e2da994&amp;RankingListLogId=aa0bf6a7-f32c-4477-9aa2-de976e05714b&amp;Event=12&amp;IdRankinglistPlacement=e4ead1d0-c0a5-482b-9675-d0e0143f929a&amp;DisciplineId=7&amp;EventId=12&amp;SeasonId=10&amp;Month=8&amp;RLAgeCategoryId=&amp;Gender=&amp;ConfederationId=&amp;FederationId=&amp;Lastname=&amp;Firstname=&amp;AthleteCode=&amp;RLConfederationId=1" TargetMode="External"/><Relationship Id="rId63" Type="http://schemas.openxmlformats.org/officeDocument/2006/relationships/hyperlink" Target="https://ems.iwwf.sport/RankingList/ScoringDetailsWaterSki?Id=7072247a-38fc-4901-abbb-1c4df3bc65eb&amp;RankingListLogId=aa0bf6a7-f32c-4477-9aa2-de976e05714b&amp;Event=12&amp;IdRankinglistPlacement=a7a7a666-cc59-4450-86ae-b090053487f8&amp;DisciplineId=7&amp;EventId=12&amp;SeasonId=10&amp;Month=8&amp;RLAgeCategoryId=&amp;Gender=&amp;ConfederationId=&amp;FederationId=&amp;Lastname=&amp;Firstname=&amp;AthleteCode=&amp;RLConfederationId=1" TargetMode="External"/><Relationship Id="rId68" Type="http://schemas.openxmlformats.org/officeDocument/2006/relationships/hyperlink" Target="https://ems.iwwf.sport/RankingList/ScoringDetailsWaterSki?Id=c1c89267-d594-4d80-9425-9cbb9f459b37&amp;RankingListLogId=aa0bf6a7-f32c-4477-9aa2-de976e05714b&amp;Event=12&amp;IdRankinglistPlacement=c3295cea-74e6-421e-b396-62855bd87baf&amp;DisciplineId=7&amp;EventId=12&amp;SeasonId=10&amp;Month=8&amp;RLAgeCategoryId=&amp;Gender=&amp;ConfederationId=&amp;FederationId=&amp;Lastname=&amp;Firstname=&amp;AthleteCode=&amp;RLConfederationId=1" TargetMode="External"/><Relationship Id="rId76" Type="http://schemas.openxmlformats.org/officeDocument/2006/relationships/hyperlink" Target="https://ems.iwwf.sport/Competitions/Details?Id=a3015700-4bae-4ba8-a149-39b1e5b115e8" TargetMode="External"/><Relationship Id="rId84" Type="http://schemas.openxmlformats.org/officeDocument/2006/relationships/hyperlink" Target="https://ems.iwwf.sport/RankingList/ScoringDetailsWaterSki?Id=23175a51-1b1b-40f2-8a70-80860c4b6911&amp;RankingListLogId=aa0bf6a7-f32c-4477-9aa2-de976e05714b&amp;Event=12&amp;IdRankinglistPlacement=ada1d696-53e1-4514-ba18-12ab80c608ff&amp;DisciplineId=7&amp;EventId=12&amp;SeasonId=10&amp;Month=8&amp;RLAgeCategoryId=&amp;Gender=&amp;ConfederationId=&amp;FederationId=&amp;Lastname=&amp;Firstname=&amp;AthleteCode=&amp;RLConfederationId=1" TargetMode="External"/><Relationship Id="rId89" Type="http://schemas.openxmlformats.org/officeDocument/2006/relationships/hyperlink" Target="https://ems.iwwf.sport/RankingList/ScoringDetailsWaterSki?Id=958dd0ae-fb8a-4e50-8937-c0831b74c75b&amp;RankingListLogId=aa0bf6a7-f32c-4477-9aa2-de976e05714b&amp;Event=12&amp;IdRankinglistPlacement=db460ade-65e3-40b0-93bd-32b515224392&amp;DisciplineId=7&amp;EventId=12&amp;SeasonId=10&amp;Month=8&amp;RLAgeCategoryId=&amp;Gender=&amp;ConfederationId=&amp;FederationId=&amp;Lastname=&amp;Firstname=&amp;AthleteCode=&amp;RLConfederationId=1" TargetMode="External"/><Relationship Id="rId7" Type="http://schemas.openxmlformats.org/officeDocument/2006/relationships/hyperlink" Target="https://www.iwwfed-ea.org/classic/25ITA006/" TargetMode="External"/><Relationship Id="rId71" Type="http://schemas.openxmlformats.org/officeDocument/2006/relationships/hyperlink" Target="https://ems.iwwf.sport/RankingList/ScoringDetailsWaterSki?Id=7676a9af-5f45-482e-8c6c-14311e2da994&amp;RankingListLogId=aa0bf6a7-f32c-4477-9aa2-de976e05714b&amp;Event=12&amp;IdRankinglistPlacement=e6d17932-f359-4a64-98e9-2d020f84929e&amp;DisciplineId=7&amp;EventId=12&amp;SeasonId=10&amp;Month=8&amp;RLAgeCategoryId=&amp;Gender=&amp;ConfederationId=&amp;FederationId=&amp;Lastname=&amp;Firstname=&amp;AthleteCode=&amp;RLConfederationId=1" TargetMode="External"/><Relationship Id="rId92" Type="http://schemas.openxmlformats.org/officeDocument/2006/relationships/hyperlink" Target="https://ems.iwwf.sport/RankingList/ScoringDetailsWaterSki?Id=41ae8e07-29eb-4284-910b-af5d1d34e9b5&amp;RankingListLogId=aa0bf6a7-f32c-4477-9aa2-de976e05714b&amp;Event=12&amp;IdRankinglistPlacement=6b2c64ae-7882-4f26-a17a-e79cf4a3146a&amp;DisciplineId=7&amp;EventId=12&amp;SeasonId=10&amp;Month=8&amp;RLAgeCategoryId=&amp;Gender=&amp;ConfederationId=&amp;FederationId=&amp;Lastname=&amp;Firstname=&amp;AthleteCode=&amp;RLConfederationId=1" TargetMode="External"/><Relationship Id="rId2" Type="http://schemas.openxmlformats.org/officeDocument/2006/relationships/hyperlink" Target="http://www.iwsftournament.com/homologation/scorebooks/20250708180703Scorebook25C058CS.HTM" TargetMode="External"/><Relationship Id="rId16" Type="http://schemas.openxmlformats.org/officeDocument/2006/relationships/hyperlink" Target="https://www.iwwfed-ea.org/classic/rl2025/eame/index.php?skier=UKR982023757" TargetMode="External"/><Relationship Id="rId29" Type="http://schemas.openxmlformats.org/officeDocument/2006/relationships/hyperlink" Target="https://ems.iwwf.sport/RankingList/ScoringDetailsWaterSki?Id=7960fd0c-fcc1-4647-8168-7cbcf1f5d7ca&amp;RankingListLogId=060aab98-d199-4b95-9120-043d9e256f7d&amp;Event=12&amp;IdRankinglistPlacement=304d4171-2ddd-4dcf-bb19-c3cae554fc92&amp;DisciplineId=7&amp;EventId=12&amp;SeasonId=10&amp;Month=6&amp;RLAgeCategoryId=&amp;Gender=&amp;ConfederationId=&amp;FederationId=&amp;Lastname=&amp;Firstname=&amp;AthleteCode=&amp;RLConfederationId=1" TargetMode="External"/><Relationship Id="rId11" Type="http://schemas.openxmlformats.org/officeDocument/2006/relationships/hyperlink" Target="https://www.iwwfed-ea.org/classic/25IWWF04/" TargetMode="External"/><Relationship Id="rId24" Type="http://schemas.openxmlformats.org/officeDocument/2006/relationships/hyperlink" Target="https://ems.iwwf.sport/RankingList/ScoringDetailsWaterSki?Id=33c5520a-13e6-4fda-a88c-8ef2c83edb53&amp;RankingListLogId=060aab98-d199-4b95-9120-043d9e256f7d&amp;Event=12&amp;IdRankinglistPlacement=5a391812-2fb5-4d31-ab7f-7b95a6dfc13a&amp;DisciplineId=7&amp;EventId=12&amp;SeasonId=10&amp;Month=6&amp;RLAgeCategoryId=&amp;Gender=&amp;ConfederationId=&amp;FederationId=&amp;Lastname=&amp;Firstname=&amp;AthleteCode=&amp;RLConfederationId=1" TargetMode="External"/><Relationship Id="rId32" Type="http://schemas.openxmlformats.org/officeDocument/2006/relationships/hyperlink" Target="https://ems.iwwf.sport/Competitions/Details?Id=14ca4613-2b32-4fb3-b356-f1d7efe11b97" TargetMode="External"/><Relationship Id="rId37" Type="http://schemas.openxmlformats.org/officeDocument/2006/relationships/hyperlink" Target="https://ems.iwwf.sport/RankingList/ScoringDetailsWaterSki?Id=42eed436-06d2-4018-97f0-f3bf621c0592&amp;RankingListLogId=aa0bf6a7-f32c-4477-9aa2-de976e05714b&amp;Event=12&amp;IdRankinglistPlacement=c75b1e69-e1ec-4e5b-8239-7d1b2e5bd34b&amp;DisciplineId=7&amp;EventId=12&amp;SeasonId=10&amp;Month=8&amp;RLAgeCategoryId=&amp;Gender=&amp;ConfederationId=&amp;FederationId=&amp;Lastname=&amp;Firstname=&amp;AthleteCode=&amp;RLConfederationId=1" TargetMode="External"/><Relationship Id="rId40" Type="http://schemas.openxmlformats.org/officeDocument/2006/relationships/hyperlink" Target="https://ems.iwwf.sport/RankingList/ScoringDetailsWaterSki?Id=193426ba-3e06-403d-be3a-9fc47d2016a4&amp;RankingListLogId=aa0bf6a7-f32c-4477-9aa2-de976e05714b&amp;Event=12&amp;IdRankinglistPlacement=536dc172-aaa9-45dd-8dae-0235fb9d7376&amp;DisciplineId=7&amp;EventId=12&amp;SeasonId=10&amp;Month=8&amp;RLAgeCategoryId=&amp;Gender=&amp;ConfederationId=&amp;FederationId=&amp;Lastname=&amp;Firstname=&amp;AthleteCode=&amp;RLConfederationId=1" TargetMode="External"/><Relationship Id="rId45" Type="http://schemas.openxmlformats.org/officeDocument/2006/relationships/hyperlink" Target="https://ems.iwwf.sport/RankingList/ScoringDetailsWaterSki?Id=44ef1574-5421-4037-b0c5-898c1c4c6b84&amp;RankingListLogId=aa0bf6a7-f32c-4477-9aa2-de976e05714b&amp;Event=12&amp;IdRankinglistPlacement=79e882f0-e74a-4cac-81ac-18bd95e4c66c&amp;DisciplineId=7&amp;EventId=12&amp;SeasonId=10&amp;Month=8&amp;RLAgeCategoryId=&amp;Gender=&amp;ConfederationId=&amp;FederationId=&amp;Lastname=&amp;Firstname=&amp;AthleteCode=&amp;RLConfederationId=1" TargetMode="External"/><Relationship Id="rId53" Type="http://schemas.openxmlformats.org/officeDocument/2006/relationships/hyperlink" Target="https://ems.iwwf.sport/RankingList/ScoringDetailsWaterSki?Id=a47d037e-9d6a-4d36-b6b5-02233e5c22fd&amp;RankingListLogId=aa0bf6a7-f32c-4477-9aa2-de976e05714b&amp;Event=12&amp;IdRankinglistPlacement=6a226ac4-e9c8-4d5a-9aed-e7b497298832&amp;DisciplineId=7&amp;EventId=12&amp;SeasonId=10&amp;Month=8&amp;RLAgeCategoryId=&amp;Gender=&amp;ConfederationId=&amp;FederationId=&amp;Lastname=&amp;Firstname=&amp;AthleteCode=&amp;RLConfederationId=1" TargetMode="External"/><Relationship Id="rId58" Type="http://schemas.openxmlformats.org/officeDocument/2006/relationships/hyperlink" Target="https://ems.iwwf.sport/RankingList/ScoringDetailsWaterSki?Id=2272a148-17b3-4585-95cb-9e56f4581191&amp;RankingListLogId=aa0bf6a7-f32c-4477-9aa2-de976e05714b&amp;Event=12&amp;IdRankinglistPlacement=cc69c852-62f1-447a-a00b-4492badce235&amp;DisciplineId=7&amp;EventId=12&amp;SeasonId=10&amp;Month=8&amp;RLAgeCategoryId=&amp;Gender=&amp;ConfederationId=&amp;FederationId=&amp;Lastname=&amp;Firstname=&amp;AthleteCode=&amp;RLConfederationId=1" TargetMode="External"/><Relationship Id="rId66" Type="http://schemas.openxmlformats.org/officeDocument/2006/relationships/hyperlink" Target="https://ems.iwwf.sport/RankingList/ScoringDetailsWaterSki?Id=4ae7c34e-871f-446c-9e33-596143def1ba&amp;RankingListLogId=aa0bf6a7-f32c-4477-9aa2-de976e05714b&amp;Event=12&amp;IdRankinglistPlacement=cdc7bfb3-2a7b-4202-8b26-e61421fa09cb&amp;DisciplineId=7&amp;EventId=12&amp;SeasonId=10&amp;Month=8&amp;RLAgeCategoryId=&amp;Gender=&amp;ConfederationId=&amp;FederationId=&amp;Lastname=&amp;Firstname=&amp;AthleteCode=&amp;RLConfederationId=1" TargetMode="External"/><Relationship Id="rId74" Type="http://schemas.openxmlformats.org/officeDocument/2006/relationships/hyperlink" Target="https://ems.iwwf.sport/Competitions/Details?Id=a3015700-4bae-4ba8-a149-39b1e5b115e8" TargetMode="External"/><Relationship Id="rId79" Type="http://schemas.openxmlformats.org/officeDocument/2006/relationships/hyperlink" Target="https://ems.iwwf.sport/Competitions/Details?Id=a6c8e1a8-e656-49cb-a32e-715c4bfaceae" TargetMode="External"/><Relationship Id="rId87" Type="http://schemas.openxmlformats.org/officeDocument/2006/relationships/hyperlink" Target="https://ems.iwwf.sport/RankingList/ScoringDetailsWaterSki?Id=48941673-08f3-48aa-865b-1a61e902755a&amp;RankingListLogId=aa0bf6a7-f32c-4477-9aa2-de976e05714b&amp;Event=12&amp;IdRankinglistPlacement=c52bfaf2-0de1-4dd7-bd47-52c55e3301a6&amp;DisciplineId=7&amp;EventId=12&amp;SeasonId=10&amp;Month=8&amp;RLAgeCategoryId=&amp;Gender=&amp;ConfederationId=&amp;FederationId=&amp;Lastname=&amp;Firstname=&amp;AthleteCode=&amp;RLConfederationId=1" TargetMode="External"/><Relationship Id="rId5" Type="http://schemas.openxmlformats.org/officeDocument/2006/relationships/hyperlink" Target="https://www.iwwfed-ea.org/classic/25EURO05/" TargetMode="External"/><Relationship Id="rId61" Type="http://schemas.openxmlformats.org/officeDocument/2006/relationships/hyperlink" Target="https://ems.iwwf.sport/RankingList/ScoringDetailsWaterSki?Id=356317d6-a909-4f48-af89-9f12a4eebbab&amp;RankingListLogId=aa0bf6a7-f32c-4477-9aa2-de976e05714b&amp;Event=12&amp;IdRankinglistPlacement=e7c6fa7d-1a09-4333-9c08-f8085f1a40a4&amp;DisciplineId=7&amp;EventId=12&amp;SeasonId=10&amp;Month=8&amp;RLAgeCategoryId=&amp;Gender=&amp;ConfederationId=&amp;FederationId=&amp;Lastname=&amp;Firstname=&amp;AthleteCode=&amp;RLConfederationId=1" TargetMode="External"/><Relationship Id="rId82" Type="http://schemas.openxmlformats.org/officeDocument/2006/relationships/hyperlink" Target="https://ems.iwwf.sport/RankingList/ScoringDetailsWaterSki?Id=9850cbbd-4eec-4d2b-8242-f25a15b737a2&amp;RankingListLogId=aa0bf6a7-f32c-4477-9aa2-de976e05714b&amp;Event=12&amp;IdRankinglistPlacement=223788bf-d284-401a-b888-567614e9fca6&amp;DisciplineId=7&amp;EventId=12&amp;SeasonId=10&amp;Month=8&amp;RLAgeCategoryId=&amp;Gender=&amp;ConfederationId=&amp;FederationId=&amp;Lastname=&amp;Firstname=&amp;AthleteCode=&amp;RLConfederationId=1" TargetMode="External"/><Relationship Id="rId90" Type="http://schemas.openxmlformats.org/officeDocument/2006/relationships/hyperlink" Target="https://ems.iwwf.sport/RankingList/ScoringDetailsWaterSki?Id=3f7a3718-6cce-4e5e-bfe4-4799c4a33a85&amp;RankingListLogId=aa0bf6a7-f32c-4477-9aa2-de976e05714b&amp;Event=12&amp;IdRankinglistPlacement=d162f64d-6527-4ed8-849f-f8df535689a2&amp;DisciplineId=7&amp;EventId=12&amp;SeasonId=10&amp;Month=8&amp;RLAgeCategoryId=&amp;Gender=&amp;ConfederationId=&amp;FederationId=&amp;Lastname=&amp;Firstname=&amp;AthleteCode=&amp;RLConfederationId=1" TargetMode="External"/><Relationship Id="rId95" Type="http://schemas.openxmlformats.org/officeDocument/2006/relationships/hyperlink" Target="https://ems.iwwf.sport/Competitions/Details/8e2cc4c3-dab7-42f9-9996-ada9e769f173" TargetMode="External"/><Relationship Id="rId19" Type="http://schemas.openxmlformats.org/officeDocument/2006/relationships/hyperlink" Target="https://ems.iwwf.sport/Competitions/Details?Id=29f3f07c-97da-4dc0-825b-99e9cccd6aa2" TargetMode="External"/><Relationship Id="rId14" Type="http://schemas.openxmlformats.org/officeDocument/2006/relationships/hyperlink" Target="https://www.iwwfed-ea.org/classic/25ITA015/" TargetMode="External"/><Relationship Id="rId22" Type="http://schemas.openxmlformats.org/officeDocument/2006/relationships/hyperlink" Target="https://ems.iwwf.sport/RankingList/ScoringDetailsWaterSki?Id=9f691625-cd05-4cfe-9f68-3573fa08d594&amp;RankingListLogId=060aab98-d199-4b95-9120-043d9e256f7d&amp;Event=12&amp;IdRankinglistPlacement=f08c2505-4875-4ac3-b59f-a9d66f4bee6a&amp;DisciplineId=7&amp;EventId=12&amp;SeasonId=10&amp;Month=6&amp;RLAgeCategoryId=&amp;Gender=&amp;ConfederationId=&amp;FederationId=&amp;Lastname=&amp;Firstname=&amp;AthleteCode=&amp;RLConfederationId=1" TargetMode="External"/><Relationship Id="rId27" Type="http://schemas.openxmlformats.org/officeDocument/2006/relationships/hyperlink" Target="https://ems.iwwf.sport/RankingList/ScoringDetailsWaterSki?Id=f18d30f1-df4f-42c8-82b2-a696b0eb5aa2&amp;RankingListLogId=060aab98-d199-4b95-9120-043d9e256f7d&amp;Event=12&amp;IdRankinglistPlacement=3a473508-1c83-492a-9506-2a3e80891ef3&amp;DisciplineId=7&amp;EventId=12&amp;SeasonId=10&amp;Month=6&amp;RLAgeCategoryId=&amp;Gender=&amp;ConfederationId=&amp;FederationId=&amp;Lastname=&amp;Firstname=&amp;AthleteCode=&amp;RLConfederationId=1" TargetMode="External"/><Relationship Id="rId30" Type="http://schemas.openxmlformats.org/officeDocument/2006/relationships/hyperlink" Target="https://ems.iwwf.sport/Competitions/Details?Id=6004f7c9-9de8-479f-9461-fe3ea2f920f1" TargetMode="External"/><Relationship Id="rId35" Type="http://schemas.openxmlformats.org/officeDocument/2006/relationships/hyperlink" Target="https://ems.iwwf.sport/RankingList/ScoringDetailsWaterSki?Id=17a53154-0982-4078-8ea9-76add3c01a04&amp;RankingListLogId=aa0bf6a7-f32c-4477-9aa2-de976e05714b&amp;Event=12&amp;IdRankinglistPlacement=00e0af61-287f-4638-90c4-e327733f95e4&amp;DisciplineId=7&amp;EventId=12&amp;SeasonId=10&amp;Month=8&amp;RLAgeCategoryId=&amp;Gender=&amp;ConfederationId=&amp;FederationId=&amp;Lastname=&amp;Firstname=&amp;AthleteCode=&amp;RLConfederationId=1" TargetMode="External"/><Relationship Id="rId43" Type="http://schemas.openxmlformats.org/officeDocument/2006/relationships/hyperlink" Target="https://ems.iwwf.sport/RankingList/ScoringDetailsWaterSki?Id=69e41b26-ae8b-4872-9cbe-cca66341082f&amp;RankingListLogId=aa0bf6a7-f32c-4477-9aa2-de976e05714b&amp;Event=12&amp;IdRankinglistPlacement=a17a5c35-dea4-48a4-a351-415a2eba2271&amp;DisciplineId=7&amp;EventId=12&amp;SeasonId=10&amp;Month=8&amp;RLAgeCategoryId=&amp;Gender=&amp;ConfederationId=&amp;FederationId=&amp;Lastname=&amp;Firstname=&amp;AthleteCode=&amp;RLConfederationId=1" TargetMode="External"/><Relationship Id="rId48" Type="http://schemas.openxmlformats.org/officeDocument/2006/relationships/hyperlink" Target="https://ems.iwwf.sport/RankingList/ScoringDetailsWaterSki?Id=cde8ca58-b06a-4ce1-ba3f-ac6e397b18dd&amp;RankingListLogId=aa0bf6a7-f32c-4477-9aa2-de976e05714b&amp;Event=12&amp;IdRankinglistPlacement=24f70461-ce1a-491f-87c8-c0265c70d981&amp;DisciplineId=7&amp;EventId=12&amp;SeasonId=10&amp;Month=8&amp;RLAgeCategoryId=&amp;Gender=&amp;ConfederationId=&amp;FederationId=&amp;Lastname=&amp;Firstname=&amp;AthleteCode=&amp;RLConfederationId=1" TargetMode="External"/><Relationship Id="rId56" Type="http://schemas.openxmlformats.org/officeDocument/2006/relationships/hyperlink" Target="https://ems.iwwf.sport/RankingList/ScoringDetailsWaterSki?Id=2ba8421f-9c28-4a54-8303-13fb37766e2c&amp;RankingListLogId=aa0bf6a7-f32c-4477-9aa2-de976e05714b&amp;Event=12&amp;IdRankinglistPlacement=06f66b38-abb4-4d75-98f2-a1b24d9c248f&amp;DisciplineId=7&amp;EventId=12&amp;SeasonId=10&amp;Month=8&amp;RLAgeCategoryId=&amp;Gender=&amp;ConfederationId=&amp;FederationId=&amp;Lastname=&amp;Firstname=&amp;AthleteCode=&amp;RLConfederationId=1" TargetMode="External"/><Relationship Id="rId64" Type="http://schemas.openxmlformats.org/officeDocument/2006/relationships/hyperlink" Target="https://ems.iwwf.sport/RankingList/ScoringDetailsWaterSki?Id=17771e24-cfc8-41c8-a6c7-28d56e9d72db&amp;RankingListLogId=aa0bf6a7-f32c-4477-9aa2-de976e05714b&amp;Event=12&amp;IdRankinglistPlacement=d78dfd0a-29c2-49d2-9dd7-cd1c976173ca&amp;DisciplineId=7&amp;EventId=12&amp;SeasonId=10&amp;Month=8&amp;RLAgeCategoryId=&amp;Gender=&amp;ConfederationId=&amp;FederationId=&amp;Lastname=&amp;Firstname=&amp;AthleteCode=&amp;RLConfederationId=1" TargetMode="External"/><Relationship Id="rId69" Type="http://schemas.openxmlformats.org/officeDocument/2006/relationships/hyperlink" Target="https://ems.iwwf.sport/RankingList/ScoringDetailsWaterSki?Id=95ae2030-d1a8-444a-9002-f5fe29c347cf&amp;RankingListLogId=aa0bf6a7-f32c-4477-9aa2-de976e05714b&amp;Event=12&amp;IdRankinglistPlacement=5420b1e8-7482-452d-86cc-f188c0af1c78&amp;DisciplineId=7&amp;EventId=12&amp;SeasonId=10&amp;Month=8&amp;RLAgeCategoryId=&amp;Gender=&amp;ConfederationId=&amp;FederationId=&amp;Lastname=&amp;Firstname=&amp;AthleteCode=&amp;RLConfederationId=1" TargetMode="External"/><Relationship Id="rId77" Type="http://schemas.openxmlformats.org/officeDocument/2006/relationships/hyperlink" Target="https://ems.iwwf.sport/Competitions/Details?Id=03f4deaf-dc51-47d7-aef1-d4f2043f1124" TargetMode="External"/><Relationship Id="rId8" Type="http://schemas.openxmlformats.org/officeDocument/2006/relationships/hyperlink" Target="https://www.iwwfed-ea.org/classic/25ITA001/" TargetMode="External"/><Relationship Id="rId51" Type="http://schemas.openxmlformats.org/officeDocument/2006/relationships/hyperlink" Target="https://ems.iwwf.sport/RankingList/ScoringDetailsWaterSki?Id=f0bc156b-342b-4275-a157-f8c32a620f93&amp;RankingListLogId=aa0bf6a7-f32c-4477-9aa2-de976e05714b&amp;Event=12&amp;IdRankinglistPlacement=99a3fe09-0dd6-46c2-8880-ffbbc4c63f3c&amp;DisciplineId=7&amp;EventId=12&amp;SeasonId=10&amp;Month=8&amp;RLAgeCategoryId=&amp;Gender=&amp;ConfederationId=&amp;FederationId=&amp;Lastname=&amp;Firstname=&amp;AthleteCode=&amp;RLConfederationId=1" TargetMode="External"/><Relationship Id="rId72" Type="http://schemas.openxmlformats.org/officeDocument/2006/relationships/hyperlink" Target="https://ems.iwwf.sport/RankingList/ScoringDetailsWaterSki?Id=dbf4b8ff-eda3-41df-9c75-ff301cf4261f&amp;RankingListLogId=aa0bf6a7-f32c-4477-9aa2-de976e05714b&amp;Event=12&amp;IdRankinglistPlacement=04b8d452-f289-4d9e-9f12-4f010cde5d0f&amp;DisciplineId=7&amp;EventId=12&amp;SeasonId=10&amp;Month=8&amp;RLAgeCategoryId=&amp;Gender=&amp;ConfederationId=&amp;FederationId=&amp;Lastname=&amp;Firstname=&amp;AthleteCode=&amp;RLConfederationId=1" TargetMode="External"/><Relationship Id="rId80" Type="http://schemas.openxmlformats.org/officeDocument/2006/relationships/hyperlink" Target="https://ems.iwwf.sport/Competitions/Details?Id=a6c8e1a8-e656-49cb-a32e-715c4bfaceae" TargetMode="External"/><Relationship Id="rId85" Type="http://schemas.openxmlformats.org/officeDocument/2006/relationships/hyperlink" Target="https://ems.iwwf.sport/RankingList/ScoringDetailsWaterSki?Id=f080a98d-e40b-4e18-9367-46940efefead&amp;RankingListLogId=aa0bf6a7-f32c-4477-9aa2-de976e05714b&amp;Event=12&amp;IdRankinglistPlacement=4ef13610-26a5-48f3-8873-1f78a7c0c140&amp;DisciplineId=7&amp;EventId=12&amp;SeasonId=10&amp;Month=8&amp;RLAgeCategoryId=&amp;Gender=&amp;ConfederationId=&amp;FederationId=&amp;Lastname=&amp;Firstname=&amp;AthleteCode=&amp;RLConfederationId=1" TargetMode="External"/><Relationship Id="rId93" Type="http://schemas.openxmlformats.org/officeDocument/2006/relationships/hyperlink" Target="https://ems.iwwf.sport/RankingList/ScoringDetailsWaterSki?Id=98b281c5-8414-48c9-87f9-185dc4177f09&amp;RankingListLogId=aa0bf6a7-f32c-4477-9aa2-de976e05714b&amp;Event=12&amp;IdRankinglistPlacement=9cec14b0-e75d-4b47-8148-bc6eadec51bd&amp;DisciplineId=7&amp;EventId=12&amp;SeasonId=10&amp;Month=8&amp;RLAgeCategoryId=&amp;Gender=&amp;ConfederationId=&amp;FederationId=&amp;Lastname=&amp;Firstname=&amp;AthleteCode=&amp;RLConfederationId=1" TargetMode="External"/><Relationship Id="rId3" Type="http://schemas.openxmlformats.org/officeDocument/2006/relationships/hyperlink" Target="https://www.iwwfed-ea.org/classic/25IWWF04/" TargetMode="External"/><Relationship Id="rId12" Type="http://schemas.openxmlformats.org/officeDocument/2006/relationships/hyperlink" Target="https://www.iwwfed-ea.org/classic/25FRA014/" TargetMode="External"/><Relationship Id="rId17" Type="http://schemas.openxmlformats.org/officeDocument/2006/relationships/hyperlink" Target="https://www.iwwfed-ea.org/classic/25CZE002/" TargetMode="External"/><Relationship Id="rId25" Type="http://schemas.openxmlformats.org/officeDocument/2006/relationships/hyperlink" Target="https://ems.iwwf.sport/RankingList/ScoringDetailsWaterSki?Id=a4a28f16-21c2-4238-8f9c-65e38e4007dd&amp;RankingListLogId=060aab98-d199-4b95-9120-043d9e256f7d&amp;Event=12&amp;IdRankinglistPlacement=dbcbc49b-01a0-4768-8a2c-a11c71a960f1&amp;DisciplineId=7&amp;EventId=12&amp;SeasonId=10&amp;Month=6&amp;RLAgeCategoryId=&amp;Gender=&amp;ConfederationId=&amp;FederationId=&amp;Lastname=&amp;Firstname=&amp;AthleteCode=&amp;RLConfederationId=1" TargetMode="External"/><Relationship Id="rId33" Type="http://schemas.openxmlformats.org/officeDocument/2006/relationships/hyperlink" Target="https://ems.iwwf.sport/RankingList/ScoringDetailsWaterSki?Id=417bd185-75e5-469f-8654-9c3d145561ea&amp;RankingListLogId=aa0bf6a7-f32c-4477-9aa2-de976e05714b&amp;Event=12&amp;IdRankinglistPlacement=ddd3e8d6-c4cd-4389-8182-a7bcb5385864&amp;DisciplineId=7&amp;EventId=12&amp;SeasonId=10&amp;Month=8&amp;RLAgeCategoryId=&amp;Gender=&amp;ConfederationId=&amp;FederationId=&amp;Lastname=&amp;Firstname=&amp;AthleteCode=&amp;RLConfederationId=1" TargetMode="External"/><Relationship Id="rId38" Type="http://schemas.openxmlformats.org/officeDocument/2006/relationships/hyperlink" Target="https://ems.iwwf.sport/RankingList/ScoringDetailsWaterSki?Id=94cd57f8-7c25-47f2-b87d-15021927f235&amp;RankingListLogId=aa0bf6a7-f32c-4477-9aa2-de976e05714b&amp;Event=12&amp;IdRankinglistPlacement=be53e6eb-2930-4816-bf42-a408f18e3730&amp;DisciplineId=7&amp;EventId=12&amp;SeasonId=10&amp;Month=8&amp;RLAgeCategoryId=&amp;Gender=&amp;ConfederationId=&amp;FederationId=&amp;Lastname=&amp;Firstname=&amp;AthleteCode=&amp;RLConfederationId=1" TargetMode="External"/><Relationship Id="rId46" Type="http://schemas.openxmlformats.org/officeDocument/2006/relationships/hyperlink" Target="https://ems.iwwf.sport/RankingList/ScoringDetailsWaterSki?Id=105e13bf-045e-4020-bade-8aef90f7f0ba&amp;RankingListLogId=aa0bf6a7-f32c-4477-9aa2-de976e05714b&amp;Event=12&amp;IdRankinglistPlacement=bc2362fa-e048-4a61-bfec-40ff084a13e7&amp;DisciplineId=7&amp;EventId=12&amp;SeasonId=10&amp;Month=8&amp;RLAgeCategoryId=&amp;Gender=&amp;ConfederationId=&amp;FederationId=&amp;Lastname=&amp;Firstname=&amp;AthleteCode=&amp;RLConfederationId=1" TargetMode="External"/><Relationship Id="rId59" Type="http://schemas.openxmlformats.org/officeDocument/2006/relationships/hyperlink" Target="https://ems.iwwf.sport/RankingList/ScoringDetailsWaterSki?Id=0a0e90ac-3c18-4f8a-9930-22fa98558daf&amp;RankingListLogId=aa0bf6a7-f32c-4477-9aa2-de976e05714b&amp;Event=12&amp;IdRankinglistPlacement=20751561-3377-406d-993e-9d793c616a5e&amp;DisciplineId=7&amp;EventId=12&amp;SeasonId=10&amp;Month=8&amp;RLAgeCategoryId=&amp;Gender=&amp;ConfederationId=&amp;FederationId=&amp;Lastname=&amp;Firstname=&amp;AthleteCode=&amp;RLConfederationId=1" TargetMode="External"/><Relationship Id="rId67" Type="http://schemas.openxmlformats.org/officeDocument/2006/relationships/hyperlink" Target="https://ems.iwwf.sport/RankingList/ScoringDetailsWaterSki?Id=08bb8d5f-34e4-4880-91da-e4204abcef48&amp;RankingListLogId=aa0bf6a7-f32c-4477-9aa2-de976e05714b&amp;Event=12&amp;IdRankinglistPlacement=4758e2a2-f46d-4bb3-88be-0ee6b0a9fd63&amp;DisciplineId=7&amp;EventId=12&amp;SeasonId=10&amp;Month=8&amp;RLAgeCategoryId=&amp;Gender=&amp;ConfederationId=&amp;FederationId=&amp;Lastname=&amp;Firstname=&amp;AthleteCode=&amp;RLConfederationId=1" TargetMode="External"/><Relationship Id="rId20" Type="http://schemas.openxmlformats.org/officeDocument/2006/relationships/hyperlink" Target="https://ems.iwwf.sport/RankingList/ScoringDetailsWaterSki?Id=99fa3e25-47ff-4c62-88c0-25c6bebc9c81&amp;RankingListLogId=060aab98-d199-4b95-9120-043d9e256f7d&amp;Event=12&amp;IdRankinglistPlacement=32a719db-185c-4eb2-9037-c396a792d178&amp;DisciplineId=7&amp;EventId=12&amp;SeasonId=10&amp;Month=6&amp;RLAgeCategoryId=&amp;Gender=&amp;ConfederationId=&amp;FederationId=&amp;Lastname=&amp;Firstname=&amp;AthleteCode=&amp;RLConfederationId=1" TargetMode="External"/><Relationship Id="rId41" Type="http://schemas.openxmlformats.org/officeDocument/2006/relationships/hyperlink" Target="https://ems.iwwf.sport/RankingList/ScoringDetailsWaterSki?Id=38747fe1-b61a-48f0-bd77-a45e15dc13e5&amp;RankingListLogId=aa0bf6a7-f32c-4477-9aa2-de976e05714b&amp;Event=12&amp;IdRankinglistPlacement=0564ec48-6bad-472f-ad0f-1a842106dafd&amp;DisciplineId=7&amp;EventId=12&amp;SeasonId=10&amp;Month=8&amp;RLAgeCategoryId=&amp;Gender=&amp;ConfederationId=&amp;FederationId=&amp;Lastname=&amp;Firstname=&amp;AthleteCode=&amp;RLConfederationId=1" TargetMode="External"/><Relationship Id="rId54" Type="http://schemas.openxmlformats.org/officeDocument/2006/relationships/hyperlink" Target="https://ems.iwwf.sport/RankingList/ScoringDetailsWaterSki?Id=ed83c33f-e8e3-46e0-a374-a10b45974904&amp;RankingListLogId=aa0bf6a7-f32c-4477-9aa2-de976e05714b&amp;Event=12&amp;IdRankinglistPlacement=10fc3e75-c4e0-4ee5-8320-87171492deed&amp;DisciplineId=7&amp;EventId=12&amp;SeasonId=10&amp;Month=8&amp;RLAgeCategoryId=&amp;Gender=&amp;ConfederationId=&amp;FederationId=&amp;Lastname=&amp;Firstname=&amp;AthleteCode=&amp;RLConfederationId=1" TargetMode="External"/><Relationship Id="rId62" Type="http://schemas.openxmlformats.org/officeDocument/2006/relationships/hyperlink" Target="https://ems.iwwf.sport/RankingList/ScoringDetailsWaterSki?Id=9095ec36-26bd-44b0-a8d6-aa5e6f6e2ccd&amp;RankingListLogId=aa0bf6a7-f32c-4477-9aa2-de976e05714b&amp;Event=12&amp;IdRankinglistPlacement=ddcfa007-f10c-4ad3-b195-b8dfce338bd9&amp;DisciplineId=7&amp;EventId=12&amp;SeasonId=10&amp;Month=8&amp;RLAgeCategoryId=&amp;Gender=&amp;ConfederationId=&amp;FederationId=&amp;Lastname=&amp;Firstname=&amp;AthleteCode=&amp;RLConfederationId=1" TargetMode="External"/><Relationship Id="rId70" Type="http://schemas.openxmlformats.org/officeDocument/2006/relationships/hyperlink" Target="https://ems.iwwf.sport/RankingList/ScoringDetailsWaterSki?Id=94729a7d-4b17-429d-a324-e93b77c87753&amp;RankingListLogId=aa0bf6a7-f32c-4477-9aa2-de976e05714b&amp;Event=12&amp;IdRankinglistPlacement=4d541165-f1de-4a62-bef5-8539d4e942f5&amp;DisciplineId=7&amp;EventId=12&amp;SeasonId=10&amp;Month=8&amp;RLAgeCategoryId=&amp;Gender=&amp;ConfederationId=&amp;FederationId=&amp;Lastname=&amp;Firstname=&amp;AthleteCode=&amp;RLConfederationId=1" TargetMode="External"/><Relationship Id="rId75" Type="http://schemas.openxmlformats.org/officeDocument/2006/relationships/hyperlink" Target="https://ems.iwwf.sport/Competitions/Details?Id=a3015700-4bae-4ba8-a149-39b1e5b115e8" TargetMode="External"/><Relationship Id="rId83" Type="http://schemas.openxmlformats.org/officeDocument/2006/relationships/hyperlink" Target="https://ems.iwwf.sport/RankingList/ScoringDetailsWaterSki?Id=6391994b-20ec-460f-b91a-eb744b858ee3&amp;RankingListLogId=aa0bf6a7-f32c-4477-9aa2-de976e05714b&amp;Event=12&amp;IdRankinglistPlacement=1bfd0482-b93e-4bfe-9fcf-3267361ec5f5&amp;DisciplineId=7&amp;EventId=12&amp;SeasonId=10&amp;Month=8&amp;RLAgeCategoryId=&amp;Gender=&amp;ConfederationId=&amp;FederationId=&amp;Lastname=&amp;Firstname=&amp;AthleteCode=&amp;RLConfederationId=1" TargetMode="External"/><Relationship Id="rId88" Type="http://schemas.openxmlformats.org/officeDocument/2006/relationships/hyperlink" Target="https://ems.iwwf.sport/RankingList/ScoringDetailsWaterSki?Id=84cc88c6-7cef-4207-ad93-1d76cc721149&amp;RankingListLogId=aa0bf6a7-f32c-4477-9aa2-de976e05714b&amp;Event=12&amp;IdRankinglistPlacement=cd9dc42c-209c-4d9c-92c0-b0e53dccc1b8&amp;DisciplineId=7&amp;EventId=12&amp;SeasonId=10&amp;Month=8&amp;RLAgeCategoryId=&amp;Gender=&amp;ConfederationId=&amp;FederationId=&amp;Lastname=&amp;Firstname=&amp;AthleteCode=&amp;RLConfederationId=1" TargetMode="External"/><Relationship Id="rId91" Type="http://schemas.openxmlformats.org/officeDocument/2006/relationships/hyperlink" Target="https://ems.iwwf.sport/Competitions/Details?Id=3957c553-f6e6-4e4c-84e5-a4e0dfeff652" TargetMode="External"/><Relationship Id="rId96" Type="http://schemas.openxmlformats.org/officeDocument/2006/relationships/printerSettings" Target="../printerSettings/printerSettings3.bin"/><Relationship Id="rId1" Type="http://schemas.openxmlformats.org/officeDocument/2006/relationships/hyperlink" Target="http://www.iwsftournament.com/homologation/scorebooks/20250505170502Scorebook25S070CS.HTM" TargetMode="External"/><Relationship Id="rId6" Type="http://schemas.openxmlformats.org/officeDocument/2006/relationships/hyperlink" Target="http://www.iwsftournament.com/homologation/scorebooks/20250708180703Scorebook25C058CS.HTM" TargetMode="External"/><Relationship Id="rId15" Type="http://schemas.openxmlformats.org/officeDocument/2006/relationships/hyperlink" Target="https://www.iwwfed-ea.org/classic/25ITA016/" TargetMode="External"/><Relationship Id="rId23" Type="http://schemas.openxmlformats.org/officeDocument/2006/relationships/hyperlink" Target="https://ems.iwwf.sport/RankingList/ScoringDetailsWaterSki?Id=83c13139-047d-45d2-bedb-180a46b7621b&amp;RankingListLogId=060aab98-d199-4b95-9120-043d9e256f7d&amp;Event=12&amp;IdRankinglistPlacement=9da766e2-026d-423c-98ee-2c601c054d14&amp;DisciplineId=7&amp;EventId=12&amp;SeasonId=10&amp;Month=6&amp;RLAgeCategoryId=&amp;Gender=&amp;ConfederationId=&amp;FederationId=&amp;Lastname=&amp;Firstname=&amp;AthleteCode=&amp;RLConfederationId=1" TargetMode="External"/><Relationship Id="rId28" Type="http://schemas.openxmlformats.org/officeDocument/2006/relationships/hyperlink" Target="https://ems.iwwf.sport/RankingList/ScoringDetailsWaterSki?Id=a6491a9a-9a3a-47d1-a36e-10f221975885&amp;RankingListLogId=060aab98-d199-4b95-9120-043d9e256f7d&amp;Event=12&amp;IdRankinglistPlacement=16a34a05-b8b6-4eb7-95eb-451553df1188&amp;DisciplineId=7&amp;EventId=12&amp;SeasonId=10&amp;Month=6&amp;RLAgeCategoryId=&amp;Gender=&amp;ConfederationId=&amp;FederationId=&amp;Lastname=&amp;Firstname=&amp;AthleteCode=&amp;RLConfederationId=1" TargetMode="External"/><Relationship Id="rId36" Type="http://schemas.openxmlformats.org/officeDocument/2006/relationships/hyperlink" Target="https://ems.iwwf.sport/RankingList/ScoringDetailsWaterSki?Id=59998431-7e8d-45ae-a829-f52a14f3cfd1&amp;RankingListLogId=aa0bf6a7-f32c-4477-9aa2-de976e05714b&amp;Event=12&amp;IdRankinglistPlacement=893f396b-c7f2-4acd-988b-5e3c415558f3&amp;DisciplineId=7&amp;EventId=12&amp;SeasonId=10&amp;Month=8&amp;RLAgeCategoryId=&amp;Gender=&amp;ConfederationId=&amp;FederationId=&amp;Lastname=&amp;Firstname=&amp;AthleteCode=&amp;RLConfederationId=1" TargetMode="External"/><Relationship Id="rId49" Type="http://schemas.openxmlformats.org/officeDocument/2006/relationships/hyperlink" Target="https://ems.iwwf.sport/RankingList/ScoringDetailsWaterSki?Id=6166cf1a-715c-4f06-9682-d32deea68338&amp;RankingListLogId=aa0bf6a7-f32c-4477-9aa2-de976e05714b&amp;Event=12&amp;IdRankinglistPlacement=778e3132-615f-4e22-a025-8fe8366ab446&amp;DisciplineId=7&amp;EventId=12&amp;SeasonId=10&amp;Month=8&amp;RLAgeCategoryId=&amp;Gender=&amp;ConfederationId=&amp;FederationId=&amp;Lastname=&amp;Firstname=&amp;AthleteCode=&amp;RLConfederationId=1" TargetMode="External"/><Relationship Id="rId57" Type="http://schemas.openxmlformats.org/officeDocument/2006/relationships/hyperlink" Target="https://ems.iwwf.sport/RankingList/ScoringDetailsWaterSki?Id=6442381b-310a-4cba-b1d1-440c53039eef&amp;RankingListLogId=aa0bf6a7-f32c-4477-9aa2-de976e05714b&amp;Event=12&amp;IdRankinglistPlacement=ea9d6e16-eb54-40f4-b5cf-e8756b600b77&amp;DisciplineId=7&amp;EventId=12&amp;SeasonId=10&amp;Month=8&amp;RLAgeCategoryId=&amp;Gender=&amp;ConfederationId=&amp;FederationId=&amp;Lastname=&amp;Firstname=&amp;AthleteCode=&amp;RLConfederationId=1" TargetMode="External"/><Relationship Id="rId10" Type="http://schemas.openxmlformats.org/officeDocument/2006/relationships/hyperlink" Target="https://www.iwwfed-ea.org/classic/25FRA217/" TargetMode="External"/><Relationship Id="rId31" Type="http://schemas.openxmlformats.org/officeDocument/2006/relationships/hyperlink" Target="https://ems.iwwf.sport/RankingList/ScoringDetailsWaterSki?Id=57087963-efd8-426d-b649-8c8defc0aa52&amp;RankingListLogId=060aab98-d199-4b95-9120-043d9e256f7d&amp;Event=12&amp;IdRankinglistPlacement=66c43b6c-3b8f-4acf-b6b5-14b5a83a2747&amp;DisciplineId=7&amp;EventId=12&amp;SeasonId=10&amp;Month=6&amp;RLAgeCategoryId=&amp;Gender=&amp;ConfederationId=&amp;FederationId=&amp;Lastname=&amp;Firstname=&amp;AthleteCode=&amp;RLConfederationId=1" TargetMode="External"/><Relationship Id="rId44" Type="http://schemas.openxmlformats.org/officeDocument/2006/relationships/hyperlink" Target="https://ems.iwwf.sport/RankingList/ScoringDetailsWaterSki?Id=e313b01e-d4f2-414f-86f2-6366a64a942a&amp;RankingListLogId=aa0bf6a7-f32c-4477-9aa2-de976e05714b&amp;Event=12&amp;IdRankinglistPlacement=24843e61-5239-46b8-9df2-834fd88fc1e2&amp;DisciplineId=7&amp;EventId=12&amp;SeasonId=10&amp;Month=8&amp;RLAgeCategoryId=&amp;Gender=&amp;ConfederationId=&amp;FederationId=&amp;Lastname=&amp;Firstname=&amp;AthleteCode=&amp;RLConfederationId=1" TargetMode="External"/><Relationship Id="rId52" Type="http://schemas.openxmlformats.org/officeDocument/2006/relationships/hyperlink" Target="https://ems.iwwf.sport/RankingList/ScoringDetailsWaterSki?Id=4915710a-285a-400c-a719-3d90158c9f3a&amp;RankingListLogId=aa0bf6a7-f32c-4477-9aa2-de976e05714b&amp;Event=12&amp;IdRankinglistPlacement=e8823aaa-a212-445f-b3cf-9e9a5c7e5c38&amp;DisciplineId=7&amp;EventId=12&amp;SeasonId=10&amp;Month=8&amp;RLAgeCategoryId=&amp;Gender=&amp;ConfederationId=&amp;FederationId=&amp;Lastname=&amp;Firstname=&amp;AthleteCode=&amp;RLConfederationId=1" TargetMode="External"/><Relationship Id="rId60" Type="http://schemas.openxmlformats.org/officeDocument/2006/relationships/hyperlink" Target="https://ems.iwwf.sport/RankingList/ScoringDetailsWaterSki?Id=9850cbbd-4eec-4d2b-8242-f25a15b737a2&amp;RankingListLogId=aa0bf6a7-f32c-4477-9aa2-de976e05714b&amp;Event=12&amp;IdRankinglistPlacement=45de8218-491b-457c-b727-1f60f039976a&amp;DisciplineId=7&amp;EventId=12&amp;SeasonId=10&amp;Month=8&amp;RLAgeCategoryId=&amp;Gender=&amp;ConfederationId=&amp;FederationId=&amp;Lastname=&amp;Firstname=&amp;AthleteCode=&amp;RLConfederationId=1" TargetMode="External"/><Relationship Id="rId65" Type="http://schemas.openxmlformats.org/officeDocument/2006/relationships/hyperlink" Target="https://ems.iwwf.sport/RankingList/ScoringDetailsWaterSki?Id=6391994b-20ec-460f-b91a-eb744b858ee3&amp;RankingListLogId=aa0bf6a7-f32c-4477-9aa2-de976e05714b&amp;Event=12&amp;IdRankinglistPlacement=fa176498-bbb5-4815-8d7f-41508679b6be&amp;DisciplineId=7&amp;EventId=12&amp;SeasonId=10&amp;Month=8&amp;RLAgeCategoryId=&amp;Gender=&amp;ConfederationId=&amp;FederationId=&amp;Lastname=&amp;Firstname=&amp;AthleteCode=&amp;RLConfederationId=1" TargetMode="External"/><Relationship Id="rId73" Type="http://schemas.openxmlformats.org/officeDocument/2006/relationships/hyperlink" Target="https://ems.iwwf.sport/RankingList/ScoringDetailsWaterSki?Id=44ef1574-5421-4037-b0c5-898c1c4c6b84&amp;RankingListLogId=aa0bf6a7-f32c-4477-9aa2-de976e05714b&amp;Event=12&amp;IdRankinglistPlacement=79e882f0-e74a-4cac-81ac-18bd95e4c66c&amp;DisciplineId=7&amp;EventId=12&amp;SeasonId=10&amp;Month=8&amp;RLAgeCategoryId=&amp;Gender=&amp;ConfederationId=&amp;FederationId=&amp;Lastname=&amp;Firstname=&amp;AthleteCode=&amp;RLConfederationId=1" TargetMode="External"/><Relationship Id="rId78" Type="http://schemas.openxmlformats.org/officeDocument/2006/relationships/hyperlink" Target="https://ems.iwwf.sport/Competitions/Details?Id=a6c8e1a8-e656-49cb-a32e-715c4bfaceae" TargetMode="External"/><Relationship Id="rId81" Type="http://schemas.openxmlformats.org/officeDocument/2006/relationships/hyperlink" Target="https://ems.iwwf.sport/RankingList/ScoringDetailsWaterSki?Id=dbf4b8ff-eda3-41df-9c75-ff301cf4261f&amp;RankingListLogId=aa0bf6a7-f32c-4477-9aa2-de976e05714b&amp;Event=12&amp;IdRankinglistPlacement=411f18bb-4920-4fff-b19d-bf09c31192c8&amp;DisciplineId=7&amp;EventId=12&amp;SeasonId=10&amp;Month=8&amp;RLAgeCategoryId=&amp;Gender=&amp;ConfederationId=&amp;FederationId=&amp;Lastname=&amp;Firstname=&amp;AthleteCode=&amp;RLConfederationId=1" TargetMode="External"/><Relationship Id="rId86" Type="http://schemas.openxmlformats.org/officeDocument/2006/relationships/hyperlink" Target="https://ems.iwwf.sport/RankingList/ScoringDetailsWaterSki?Id=c2c1c79e-9c7f-4fe7-87a5-679c9b9a892e&amp;RankingListLogId=aa0bf6a7-f32c-4477-9aa2-de976e05714b&amp;Event=12&amp;IdRankinglistPlacement=003a1fb2-1e8c-45cb-9bab-ba98b9c59eef&amp;DisciplineId=7&amp;EventId=12&amp;SeasonId=10&amp;Month=8&amp;RLAgeCategoryId=&amp;Gender=&amp;ConfederationId=&amp;FederationId=&amp;Lastname=&amp;Firstname=&amp;AthleteCode=&amp;RLConfederationId=1" TargetMode="External"/><Relationship Id="rId94" Type="http://schemas.openxmlformats.org/officeDocument/2006/relationships/hyperlink" Target="https://ems.iwwf.sport/RankingList/ScoringDetailsWaterSki?Id=84072bca-6c52-4bc9-b637-19b5af78b781&amp;RankingListLogId=aa0bf6a7-f32c-4477-9aa2-de976e05714b&amp;Event=12&amp;IdRankinglistPlacement=a435770d-790f-4cb4-a066-ef7a8c5e1e41&amp;DisciplineId=7&amp;EventId=12&amp;SeasonId=10&amp;Month=8&amp;RLAgeCategoryId=&amp;Gender=&amp;ConfederationId=&amp;FederationId=&amp;Lastname=&amp;Firstname=&amp;AthleteCode=&amp;RLConfederationId=1" TargetMode="External"/><Relationship Id="rId4" Type="http://schemas.openxmlformats.org/officeDocument/2006/relationships/hyperlink" Target="https://ems.iwwf.sport/Competitions/Details?Id=f9a6997e-666a-45e5-bf90-4327a7a8b609" TargetMode="External"/><Relationship Id="rId9" Type="http://schemas.openxmlformats.org/officeDocument/2006/relationships/hyperlink" Target="https://www.iwwfed-ea.org/classic/25IWWF04/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wwfed-ea.org/classic/25EURO06/" TargetMode="External"/><Relationship Id="rId117" Type="http://schemas.openxmlformats.org/officeDocument/2006/relationships/hyperlink" Target="https://ems.iwwf.sport/RankingList/ScoringDetailsWaterSki?Id=9ba2ebea-31e3-4738-bbc0-3d88ad814c7d&amp;RankingListLogId=38e010a8-a6bb-4f7a-aefc-d3146136a155&amp;Event=14&amp;IdRankinglistPlacement=35cad0da-32eb-4782-8a5c-cdfe2f292cdb&amp;DisciplineId=7&amp;EventId=14&amp;SeasonId=10&amp;Month=8&amp;RLAgeCategoryId=&amp;Gender=&amp;ConfederationId=&amp;FederationId=&amp;Lastname=&amp;Firstname=&amp;AthleteCode=&amp;RLConfederationId=1" TargetMode="External"/><Relationship Id="rId21" Type="http://schemas.openxmlformats.org/officeDocument/2006/relationships/hyperlink" Target="https://www.iwwfed-ea.org/classic/rl2025/eame/index.php?skier=AUT982024303" TargetMode="External"/><Relationship Id="rId42" Type="http://schemas.openxmlformats.org/officeDocument/2006/relationships/hyperlink" Target="https://www.iwwfed-ea.org/classic/25FRA014/" TargetMode="External"/><Relationship Id="rId47" Type="http://schemas.openxmlformats.org/officeDocument/2006/relationships/hyperlink" Target="https://ems.iwwf.sport/Competitions/Details?Id=f9a6997e-666a-45e5-bf90-4327a7a8b609" TargetMode="External"/><Relationship Id="rId63" Type="http://schemas.openxmlformats.org/officeDocument/2006/relationships/hyperlink" Target="https://ems.iwwf.sport/RankingList/ScoringDetailsWaterSki?Id=84072bca-6c52-4bc9-b637-19b5af78b781&amp;RankingListLogId=38e010a8-a6bb-4f7a-aefc-d3146136a155&amp;Event=14&amp;IdRankinglistPlacement=c79766c5-a1c7-4c0d-a97d-c9506be80775&amp;DisciplineId=7&amp;EventId=14&amp;SeasonId=10&amp;Month=8&amp;RLAgeCategoryId=&amp;Gender=&amp;ConfederationId=&amp;FederationId=&amp;Lastname=&amp;Firstname=&amp;AthleteCode=&amp;RLConfederationId=1" TargetMode="External"/><Relationship Id="rId68" Type="http://schemas.openxmlformats.org/officeDocument/2006/relationships/hyperlink" Target="https://ems.iwwf.sport/RankingList/ScoringDetailsWaterSki?Id=0ace7ca5-b04c-4cac-8eda-69e9f9fb8b12&amp;RankingListLogId=38e010a8-a6bb-4f7a-aefc-d3146136a155&amp;Event=14&amp;IdRankinglistPlacement=471d756f-5976-404f-89d1-657917c18733&amp;DisciplineId=7&amp;EventId=14&amp;SeasonId=10&amp;Month=8&amp;RLAgeCategoryId=&amp;Gender=&amp;ConfederationId=&amp;FederationId=&amp;Lastname=&amp;Firstname=&amp;AthleteCode=&amp;RLConfederationId=1" TargetMode="External"/><Relationship Id="rId84" Type="http://schemas.openxmlformats.org/officeDocument/2006/relationships/hyperlink" Target="https://ems.iwwf.sport/Competitions/Details?Id=03f4deaf-dc51-47d7-aef1-d4f2043f1124" TargetMode="External"/><Relationship Id="rId89" Type="http://schemas.openxmlformats.org/officeDocument/2006/relationships/hyperlink" Target="https://ems.iwwf.sport/RankingList/ScoringDetailsWaterSki?Id=dbf4b8ff-eda3-41df-9c75-ff301cf4261f&amp;RankingListLogId=38e010a8-a6bb-4f7a-aefc-d3146136a155&amp;Event=14&amp;IdRankinglistPlacement=2c132ede-7af6-44b0-9b44-faa42a9c01d9&amp;DisciplineId=7&amp;EventId=14&amp;SeasonId=10&amp;Month=8&amp;RLAgeCategoryId=&amp;Gender=&amp;ConfederationId=&amp;FederationId=&amp;Lastname=&amp;Firstname=&amp;AthleteCode=&amp;RLConfederationId=1" TargetMode="External"/><Relationship Id="rId112" Type="http://schemas.openxmlformats.org/officeDocument/2006/relationships/hyperlink" Target="https://ems.iwwf.sport/RankingList/ScoringDetailsWaterSki?Id=e3057357-3904-42fa-a94b-f875c9caad3e&amp;RankingListLogId=38e010a8-a6bb-4f7a-aefc-d3146136a155&amp;Event=14&amp;IdRankinglistPlacement=30bf5318-1920-4fef-8397-a6de5e28dbb9&amp;DisciplineId=7&amp;EventId=14&amp;SeasonId=10&amp;Month=8&amp;RLAgeCategoryId=&amp;Gender=&amp;ConfederationId=&amp;FederationId=&amp;Lastname=&amp;Firstname=&amp;AthleteCode=&amp;RLConfederationId=1" TargetMode="External"/><Relationship Id="rId16" Type="http://schemas.openxmlformats.org/officeDocument/2006/relationships/hyperlink" Target="https://www.iwwfed-ea.org/classic/25ITA004/" TargetMode="External"/><Relationship Id="rId107" Type="http://schemas.openxmlformats.org/officeDocument/2006/relationships/hyperlink" Target="https://ems.iwwf.sport/Competitions/Details?Id=49433c89-0002-4707-bb9c-9c053d1c7cb8" TargetMode="External"/><Relationship Id="rId11" Type="http://schemas.openxmlformats.org/officeDocument/2006/relationships/hyperlink" Target="https://www.iwwfed-ea.org/classic/rl2025/eame/index.php?skier=GRE982018475" TargetMode="External"/><Relationship Id="rId32" Type="http://schemas.openxmlformats.org/officeDocument/2006/relationships/hyperlink" Target="https://www.iwwfed-ea.org/classic/25ITA006/" TargetMode="External"/><Relationship Id="rId37" Type="http://schemas.openxmlformats.org/officeDocument/2006/relationships/hyperlink" Target="http://www.iwsftournament.com/homologation/scorebooks/20251028081001Scorebook26S051CS.HTM" TargetMode="External"/><Relationship Id="rId53" Type="http://schemas.openxmlformats.org/officeDocument/2006/relationships/hyperlink" Target="https://ems.iwwf.sport/Competitions/Details?Id=0d3dc4e7-8690-4d4a-9ec3-90f11e0cf156" TargetMode="External"/><Relationship Id="rId58" Type="http://schemas.openxmlformats.org/officeDocument/2006/relationships/hyperlink" Target="https://ems.iwwf.sport/RankingList/ScoringDetailsWaterSki?Id=ffe61fee-9380-4ec2-95be-b70ba395c0fc&amp;RankingListLogId=38e010a8-a6bb-4f7a-aefc-d3146136a155&amp;Event=14&amp;IdRankinglistPlacement=34e0b35a-7e93-45eb-b08a-7c84f32db992&amp;DisciplineId=7&amp;EventId=14&amp;SeasonId=10&amp;Month=8&amp;RLAgeCategoryId=&amp;Gender=&amp;ConfederationId=&amp;FederationId=&amp;Lastname=&amp;Firstname=&amp;AthleteCode=&amp;RLConfederationId=1" TargetMode="External"/><Relationship Id="rId74" Type="http://schemas.openxmlformats.org/officeDocument/2006/relationships/hyperlink" Target="https://ems.iwwf.sport/RankingList/ScoringDetailsWaterSki?Id=dbf4b8ff-eda3-41df-9c75-ff301cf4261f&amp;RankingListLogId=38e010a8-a6bb-4f7a-aefc-d3146136a155&amp;Event=14&amp;IdRankinglistPlacement=ba11f237-1890-4661-8ee3-2127d580f1e6&amp;DisciplineId=7&amp;EventId=14&amp;SeasonId=10&amp;Month=8&amp;RLAgeCategoryId=&amp;Gender=&amp;ConfederationId=&amp;FederationId=&amp;Lastname=&amp;Firstname=&amp;AthleteCode=&amp;RLConfederationId=1" TargetMode="External"/><Relationship Id="rId79" Type="http://schemas.openxmlformats.org/officeDocument/2006/relationships/hyperlink" Target="https://ems.iwwf.sport/RankingList/ScoringDetailsWaterSki?Id=fafc352c-1631-4c07-93c9-08a144fbc61b&amp;RankingListLogId=38e010a8-a6bb-4f7a-aefc-d3146136a155&amp;Event=14&amp;IdRankinglistPlacement=373bf3dc-76c9-4786-841b-4df645a4d3fc&amp;DisciplineId=7&amp;EventId=14&amp;SeasonId=10&amp;Month=8&amp;RLAgeCategoryId=&amp;Gender=&amp;ConfederationId=&amp;FederationId=&amp;Lastname=&amp;Firstname=&amp;AthleteCode=&amp;RLConfederationId=1" TargetMode="External"/><Relationship Id="rId102" Type="http://schemas.openxmlformats.org/officeDocument/2006/relationships/hyperlink" Target="https://ems.iwwf.sport/Competitions/Details?Id=a6c8e1a8-e656-49cb-a32e-715c4bfaceae" TargetMode="External"/><Relationship Id="rId123" Type="http://schemas.openxmlformats.org/officeDocument/2006/relationships/hyperlink" Target="https://ems.iwwf.sport/RankingList/ScoringDetailsWaterSki?Id=dbf4b8ff-eda3-41df-9c75-ff301cf4261f&amp;RankingListLogId=38e010a8-a6bb-4f7a-aefc-d3146136a155&amp;Event=14&amp;IdRankinglistPlacement=171c20ca-fbc8-4603-aece-a1867722f9e1&amp;DisciplineId=7&amp;EventId=14&amp;SeasonId=10&amp;Month=8&amp;RLAgeCategoryId=&amp;Gender=&amp;ConfederationId=&amp;FederationId=&amp;Lastname=&amp;Firstname=&amp;AthleteCode=&amp;RLConfederationId=1" TargetMode="External"/><Relationship Id="rId128" Type="http://schemas.openxmlformats.org/officeDocument/2006/relationships/printerSettings" Target="../printerSettings/printerSettings4.bin"/><Relationship Id="rId5" Type="http://schemas.openxmlformats.org/officeDocument/2006/relationships/hyperlink" Target="https://www.iwwfed-ea.org/classic/25AUT006/" TargetMode="External"/><Relationship Id="rId90" Type="http://schemas.openxmlformats.org/officeDocument/2006/relationships/hyperlink" Target="https://ems.iwwf.sport/RankingList/ScoringDetailsWaterSki?Id=9ba2ebea-31e3-4738-bbc0-3d88ad814c7d&amp;RankingListLogId=38e010a8-a6bb-4f7a-aefc-d3146136a155&amp;Event=14&amp;IdRankinglistPlacement=0493da36-6a71-4635-b74a-8a23b1fde53a&amp;DisciplineId=7&amp;EventId=14&amp;SeasonId=10&amp;Month=8&amp;RLAgeCategoryId=&amp;Gender=&amp;ConfederationId=&amp;FederationId=&amp;Lastname=&amp;Firstname=&amp;AthleteCode=&amp;RLConfederationId=1" TargetMode="External"/><Relationship Id="rId95" Type="http://schemas.openxmlformats.org/officeDocument/2006/relationships/hyperlink" Target="https://ems.iwwf.sport/RankingList/ScoringDetailsWaterSki?Id=cde8ca58-b06a-4ce1-ba3f-ac6e397b18dd&amp;RankingListLogId=38e010a8-a6bb-4f7a-aefc-d3146136a155&amp;Event=14&amp;IdRankinglistPlacement=72d57d60-5141-4937-8136-12f6639039d2&amp;DisciplineId=7&amp;EventId=14&amp;SeasonId=10&amp;Month=8&amp;RLAgeCategoryId=&amp;Gender=&amp;ConfederationId=&amp;FederationId=&amp;Lastname=&amp;Firstname=&amp;AthleteCode=&amp;RLConfederationId=1" TargetMode="External"/><Relationship Id="rId19" Type="http://schemas.openxmlformats.org/officeDocument/2006/relationships/hyperlink" Target="https://www.iwwfed-ea.org/classic/rl2025/eame/index.php?skier=GER982016480" TargetMode="External"/><Relationship Id="rId14" Type="http://schemas.openxmlformats.org/officeDocument/2006/relationships/hyperlink" Target="https://www.iwwfed-ea.org/classic/25IWWF04/" TargetMode="External"/><Relationship Id="rId22" Type="http://schemas.openxmlformats.org/officeDocument/2006/relationships/hyperlink" Target="https://www.iwwfed-ea.org/classic/rl2025/eame/index.php?skier=UKR982023756" TargetMode="External"/><Relationship Id="rId27" Type="http://schemas.openxmlformats.org/officeDocument/2006/relationships/hyperlink" Target="https://www.iwwfed-ea.org/classic/rl2025/eame/index.php?skier=IWF100200021" TargetMode="External"/><Relationship Id="rId30" Type="http://schemas.openxmlformats.org/officeDocument/2006/relationships/hyperlink" Target="https://www.iwwfed-ea.org/classic/25ITA006/" TargetMode="External"/><Relationship Id="rId35" Type="http://schemas.openxmlformats.org/officeDocument/2006/relationships/hyperlink" Target="https://www.iwwfed-ea.org/classic/25IWWF04/" TargetMode="External"/><Relationship Id="rId43" Type="http://schemas.openxmlformats.org/officeDocument/2006/relationships/hyperlink" Target="http://www.iwsftournament.com/homologation/scorebooks/20250520080501Scorebook25S088CS.HTM" TargetMode="External"/><Relationship Id="rId48" Type="http://schemas.openxmlformats.org/officeDocument/2006/relationships/hyperlink" Target="https://ems.iwwf.sport/Competitions/Details?Id=86dd662c-8688-4dca-a3f5-317ef0ab500d" TargetMode="External"/><Relationship Id="rId56" Type="http://schemas.openxmlformats.org/officeDocument/2006/relationships/hyperlink" Target="https://ems.iwwf.sport/Competitions/Details?Id=0d3dc4e7-8690-4d4a-9ec3-90f11e0cf156" TargetMode="External"/><Relationship Id="rId64" Type="http://schemas.openxmlformats.org/officeDocument/2006/relationships/hyperlink" Target="https://ems.iwwf.sport/RankingList/ScoringDetailsWaterSki?Id=e7519c21-4405-4947-a79d-9f5fff18323c&amp;RankingListLogId=38e010a8-a6bb-4f7a-aefc-d3146136a155&amp;Event=14&amp;IdRankinglistPlacement=d6b604e9-c412-4386-baa3-8634e2371147&amp;DisciplineId=7&amp;EventId=14&amp;SeasonId=10&amp;Month=8&amp;RLAgeCategoryId=&amp;Gender=&amp;ConfederationId=&amp;FederationId=&amp;Lastname=&amp;Firstname=&amp;AthleteCode=&amp;RLConfederationId=1" TargetMode="External"/><Relationship Id="rId69" Type="http://schemas.openxmlformats.org/officeDocument/2006/relationships/hyperlink" Target="https://iwwfed-ea.org/classic/rl2025/eame/index.php?skier=GER792023879" TargetMode="External"/><Relationship Id="rId77" Type="http://schemas.openxmlformats.org/officeDocument/2006/relationships/hyperlink" Target="https://ems.iwwf.sport/RankingList/ScoringDetailsWaterSki?Id=7072247a-38fc-4901-abbb-1c4df3bc65eb&amp;RankingListLogId=38e010a8-a6bb-4f7a-aefc-d3146136a155&amp;Event=14&amp;IdRankinglistPlacement=fd3f9e4d-d086-4a77-a8f4-981ad1671f79&amp;DisciplineId=7&amp;EventId=14&amp;SeasonId=10&amp;Month=8&amp;RLAgeCategoryId=&amp;Gender=&amp;ConfederationId=&amp;FederationId=&amp;Lastname=&amp;Firstname=&amp;AthleteCode=&amp;RLConfederationId=1" TargetMode="External"/><Relationship Id="rId100" Type="http://schemas.openxmlformats.org/officeDocument/2006/relationships/hyperlink" Target="https://ems.iwwf.sport/Competitions/Details?Id=a6c8e1a8-e656-49cb-a32e-715c4bfaceae" TargetMode="External"/><Relationship Id="rId105" Type="http://schemas.openxmlformats.org/officeDocument/2006/relationships/hyperlink" Target="https://ems.iwwf.sport/Competitions/Details?Id=a6c8e1a8-e656-49cb-a32e-715c4bfaceae" TargetMode="External"/><Relationship Id="rId113" Type="http://schemas.openxmlformats.org/officeDocument/2006/relationships/hyperlink" Target="https://ems.iwwf.sport/RankingList/ScoringDetailsWaterSki?Id=193426ba-3e06-403d-be3a-9fc47d2016a4&amp;RankingListLogId=38e010a8-a6bb-4f7a-aefc-d3146136a155&amp;Event=14&amp;IdRankinglistPlacement=e5d37d25-a865-4bf3-abae-57542804977c&amp;DisciplineId=7&amp;EventId=14&amp;SeasonId=10&amp;Month=8&amp;RLAgeCategoryId=&amp;Gender=&amp;ConfederationId=&amp;FederationId=&amp;Lastname=&amp;Firstname=&amp;AthleteCode=&amp;RLConfederationId=1" TargetMode="External"/><Relationship Id="rId118" Type="http://schemas.openxmlformats.org/officeDocument/2006/relationships/hyperlink" Target="https://ems.iwwf.sport/RankingList/ScoringDetailsWaterSki?Id=42eed436-06d2-4018-97f0-f3bf621c0592&amp;RankingListLogId=38e010a8-a6bb-4f7a-aefc-d3146136a155&amp;Event=14&amp;IdRankinglistPlacement=97c3a45a-ba60-4c8b-a5b2-df6806abe4fb&amp;DisciplineId=7&amp;EventId=14&amp;SeasonId=10&amp;Month=8&amp;RLAgeCategoryId=&amp;Gender=&amp;ConfederationId=&amp;FederationId=&amp;Lastname=&amp;Firstname=&amp;AthleteCode=&amp;RLConfederationId=1" TargetMode="External"/><Relationship Id="rId126" Type="http://schemas.openxmlformats.org/officeDocument/2006/relationships/hyperlink" Target="https://ems.iwwf.sport/Competitions/Details?Id=a6c8e1a8-e656-49cb-a32e-715c4bfaceae" TargetMode="External"/><Relationship Id="rId8" Type="http://schemas.openxmlformats.org/officeDocument/2006/relationships/hyperlink" Target="https://www.iwwfed-ea.org/classic/25EURO06/" TargetMode="External"/><Relationship Id="rId51" Type="http://schemas.openxmlformats.org/officeDocument/2006/relationships/hyperlink" Target="https://ems.iwwf.sport/Competitions/Details?Id=0d3dc4e7-8690-4d4a-9ec3-90f11e0cf156" TargetMode="External"/><Relationship Id="rId72" Type="http://schemas.openxmlformats.org/officeDocument/2006/relationships/hyperlink" Target="https://ems.iwwf.sport/RankingList/ScoringDetailsWaterSki?Id=356317d6-a909-4f48-af89-9f12a4eebbab&amp;RankingListLogId=6f8821a6-03f9-4e6f-bc24-724598605e85&amp;Event=14&amp;IdRankinglistPlacement=0333215d-8ac6-4c19-a351-e2431e7e7fa9&amp;DisciplineId=7&amp;EventId=14&amp;SeasonId=10&amp;Month=8&amp;RLAgeCategoryId=&amp;Gender=&amp;ConfederationId=&amp;FederationId=&amp;Lastname=&amp;Firstname=&amp;AthleteCode=&amp;RLConfederationId=" TargetMode="External"/><Relationship Id="rId80" Type="http://schemas.openxmlformats.org/officeDocument/2006/relationships/hyperlink" Target="https://ems.iwwf.sport/RankingList/ScoringDetailsWaterSki?Id=0a0e90ac-3c18-4f8a-9930-22fa98558daf&amp;RankingListLogId=38e010a8-a6bb-4f7a-aefc-d3146136a155&amp;Event=14&amp;IdRankinglistPlacement=3124445c-79e4-44d0-ab95-2f7a5427b856&amp;DisciplineId=7&amp;EventId=14&amp;SeasonId=10&amp;Month=8&amp;RLAgeCategoryId=&amp;Gender=&amp;ConfederationId=&amp;FederationId=&amp;Lastname=&amp;Firstname=&amp;AthleteCode=&amp;RLConfederationId=1" TargetMode="External"/><Relationship Id="rId85" Type="http://schemas.openxmlformats.org/officeDocument/2006/relationships/hyperlink" Target="https://ems.iwwf.sport/Competitions/Details?Id=0d3dc4e7-8690-4d4a-9ec3-90f11e0cf156" TargetMode="External"/><Relationship Id="rId93" Type="http://schemas.openxmlformats.org/officeDocument/2006/relationships/hyperlink" Target="https://ems.iwwf.sport/RankingList/ScoringDetailsWaterSki?Id=7676a9af-5f45-482e-8c6c-14311e2da994&amp;RankingListLogId=38e010a8-a6bb-4f7a-aefc-d3146136a155&amp;Event=14&amp;IdRankinglistPlacement=b94a96fe-5b5d-4171-94b5-b883257c7e59&amp;DisciplineId=7&amp;EventId=14&amp;SeasonId=10&amp;Month=8&amp;RLAgeCategoryId=&amp;Gender=&amp;ConfederationId=&amp;FederationId=&amp;Lastname=&amp;Firstname=&amp;AthleteCode=&amp;RLConfederationId=1" TargetMode="External"/><Relationship Id="rId98" Type="http://schemas.openxmlformats.org/officeDocument/2006/relationships/hyperlink" Target="https://ems.iwwf.sport/RankingList/ScoringDetailsWaterSki?Id=f0bc156b-342b-4275-a157-f8c32a620f93&amp;RankingListLogId=38e010a8-a6bb-4f7a-aefc-d3146136a155&amp;Event=14&amp;IdRankinglistPlacement=98c0f39d-6dcc-49e2-a7da-1fd84bb481df&amp;DisciplineId=7&amp;EventId=14&amp;SeasonId=10&amp;Month=8&amp;RLAgeCategoryId=&amp;Gender=&amp;ConfederationId=&amp;FederationId=&amp;Lastname=&amp;Firstname=&amp;AthleteCode=&amp;RLConfederationId=1" TargetMode="External"/><Relationship Id="rId121" Type="http://schemas.openxmlformats.org/officeDocument/2006/relationships/hyperlink" Target="https://ems.iwwf.sport/RankingList/ScoringDetailsWaterSki?Id=5cb990ad-cdbe-470e-95a9-c9b394e09e7b&amp;RankingListLogId=38e010a8-a6bb-4f7a-aefc-d3146136a155&amp;Event=14&amp;IdRankinglistPlacement=97d7ce17-ae8b-4487-bc5f-450f5ddf64cc&amp;DisciplineId=7&amp;EventId=14&amp;SeasonId=10&amp;Month=8&amp;RLAgeCategoryId=&amp;Gender=&amp;ConfederationId=&amp;FederationId=&amp;Lastname=&amp;Firstname=&amp;AthleteCode=&amp;RLConfederationId=1" TargetMode="External"/><Relationship Id="rId3" Type="http://schemas.openxmlformats.org/officeDocument/2006/relationships/hyperlink" Target="https://www.iwwfed-ea.org/classic/25ITA015/" TargetMode="External"/><Relationship Id="rId12" Type="http://schemas.openxmlformats.org/officeDocument/2006/relationships/hyperlink" Target="https://www.iwwfed-ea.org/classic/25GRE006/" TargetMode="External"/><Relationship Id="rId17" Type="http://schemas.openxmlformats.org/officeDocument/2006/relationships/hyperlink" Target="https://www.iwwfed-ea.org/classic/rl2025/eame/index.php?skier=IWF100200032" TargetMode="External"/><Relationship Id="rId25" Type="http://schemas.openxmlformats.org/officeDocument/2006/relationships/hyperlink" Target="https://www.iwwfed-ea.org/classic/25FIN003/" TargetMode="External"/><Relationship Id="rId33" Type="http://schemas.openxmlformats.org/officeDocument/2006/relationships/hyperlink" Target="https://www.iwwfed-ea.org/classic/rl2025/eame/index.php?skier=IWF100200001" TargetMode="External"/><Relationship Id="rId38" Type="http://schemas.openxmlformats.org/officeDocument/2006/relationships/hyperlink" Target="https://www.iwwfed-ea.org/classic/25IWWF04/" TargetMode="External"/><Relationship Id="rId46" Type="http://schemas.openxmlformats.org/officeDocument/2006/relationships/hyperlink" Target="https://www.iwwfed-ea.org/classic/25IWWF04/" TargetMode="External"/><Relationship Id="rId59" Type="http://schemas.openxmlformats.org/officeDocument/2006/relationships/hyperlink" Target="https://ems.iwwf.sport/RankingList/ScoringDetailsWaterSki?Id=48941673-08f3-48aa-865b-1a61e902755a&amp;RankingListLogId=38e010a8-a6bb-4f7a-aefc-d3146136a155&amp;Event=14&amp;IdRankinglistPlacement=47897b2f-f94d-4819-a4b2-9047e040eeae&amp;DisciplineId=7&amp;EventId=14&amp;SeasonId=10&amp;Month=8&amp;RLAgeCategoryId=&amp;Gender=&amp;ConfederationId=&amp;FederationId=&amp;Lastname=&amp;Firstname=&amp;AthleteCode=&amp;RLConfederationId=1" TargetMode="External"/><Relationship Id="rId67" Type="http://schemas.openxmlformats.org/officeDocument/2006/relationships/hyperlink" Target="https://ems.iwwf.sport/RankingList/ScoringDetailsWaterSki?Id=84cc88c6-7cef-4207-ad93-1d76cc721149&amp;RankingListLogId=38e010a8-a6bb-4f7a-aefc-d3146136a155&amp;Event=14&amp;IdRankinglistPlacement=a57541e9-1f32-47f4-82ac-1f168bea0d7e&amp;DisciplineId=7&amp;EventId=14&amp;SeasonId=10&amp;Month=8&amp;RLAgeCategoryId=&amp;Gender=&amp;ConfederationId=&amp;FederationId=&amp;Lastname=&amp;Firstname=&amp;AthleteCode=&amp;RLConfederationId=1" TargetMode="External"/><Relationship Id="rId103" Type="http://schemas.openxmlformats.org/officeDocument/2006/relationships/hyperlink" Target="https://ems.iwwf.sport/Competitions/Details?Id=3287ac17-a823-4a52-93b2-f819c9b9de3f" TargetMode="External"/><Relationship Id="rId108" Type="http://schemas.openxmlformats.org/officeDocument/2006/relationships/hyperlink" Target="https://ems.iwwf.sport/Competitions/Details?Id=6838b3dc-3a1b-4330-8a8d-c04d2a561965" TargetMode="External"/><Relationship Id="rId116" Type="http://schemas.openxmlformats.org/officeDocument/2006/relationships/hyperlink" Target="https://ems.iwwf.sport/RankingList/ScoringDetailsWaterSki?Id=44ef1574-5421-4037-b0c5-898c1c4c6b84&amp;RankingListLogId=38e010a8-a6bb-4f7a-aefc-d3146136a155&amp;Event=14&amp;IdRankinglistPlacement=eac313c1-2e35-4fc7-a529-4086e177f83e&amp;DisciplineId=7&amp;EventId=14&amp;SeasonId=10&amp;Month=8&amp;RLAgeCategoryId=&amp;Gender=&amp;ConfederationId=&amp;FederationId=&amp;Lastname=&amp;Firstname=&amp;AthleteCode=&amp;RLConfederationId=1" TargetMode="External"/><Relationship Id="rId124" Type="http://schemas.openxmlformats.org/officeDocument/2006/relationships/hyperlink" Target="https://ems.iwwf.sport/Competitions/Details?Id=985d25fa-6d02-44a5-b87c-5437566d46b2" TargetMode="External"/><Relationship Id="rId20" Type="http://schemas.openxmlformats.org/officeDocument/2006/relationships/hyperlink" Target="https://www.iwwfed-ea.org/classic/25ITA004/" TargetMode="External"/><Relationship Id="rId41" Type="http://schemas.openxmlformats.org/officeDocument/2006/relationships/hyperlink" Target="http://www.iwsftournament.com/homologation/scorebooks/20250208150258Scorebook25ARG002.htm" TargetMode="External"/><Relationship Id="rId54" Type="http://schemas.openxmlformats.org/officeDocument/2006/relationships/hyperlink" Target="https://ems.iwwf.sport/RankingList/ScoringDetailsWaterSki?Id=23175a51-1b1b-40f2-8a70-80860c4b6911&amp;RankingListLogId=38e010a8-a6bb-4f7a-aefc-d3146136a155&amp;Event=14&amp;IdRankinglistPlacement=4de2d9aa-ab72-4fed-a7c5-2e74ab48c9fb&amp;DisciplineId=7&amp;EventId=14&amp;SeasonId=10&amp;Month=8&amp;RLAgeCategoryId=&amp;Gender=&amp;ConfederationId=&amp;FederationId=&amp;Lastname=&amp;Firstname=&amp;AthleteCode=&amp;RLConfederationId=1" TargetMode="External"/><Relationship Id="rId62" Type="http://schemas.openxmlformats.org/officeDocument/2006/relationships/hyperlink" Target="https://ems.iwwf.sport/RankingList/ScoringDetailsWaterSki?Id=57087963-efd8-426d-b649-8c8defc0aa52&amp;RankingListLogId=38e010a8-a6bb-4f7a-aefc-d3146136a155&amp;Event=14&amp;IdRankinglistPlacement=b72a665d-b47a-4652-90a9-eba168c291cd&amp;DisciplineId=7&amp;EventId=14&amp;SeasonId=10&amp;Month=8&amp;RLAgeCategoryId=&amp;Gender=&amp;ConfederationId=&amp;FederationId=&amp;Lastname=&amp;Firstname=&amp;AthleteCode=&amp;RLConfederationId=1" TargetMode="External"/><Relationship Id="rId70" Type="http://schemas.openxmlformats.org/officeDocument/2006/relationships/hyperlink" Target="https://iwwfed-ea.org/classic/rl2025/eame/index.php?skier=GRE982018487" TargetMode="External"/><Relationship Id="rId75" Type="http://schemas.openxmlformats.org/officeDocument/2006/relationships/hyperlink" Target="https://ems.iwwf.sport/RankingList/ScoringDetailsWaterSki?Id=7676a9af-5f45-482e-8c6c-14311e2da994&amp;RankingListLogId=38e010a8-a6bb-4f7a-aefc-d3146136a155&amp;Event=14&amp;IdRankinglistPlacement=fad0ca99-3d90-4492-b091-1ce776796d96&amp;DisciplineId=7&amp;EventId=14&amp;SeasonId=10&amp;Month=8&amp;RLAgeCategoryId=&amp;Gender=&amp;ConfederationId=&amp;FederationId=&amp;Lastname=&amp;Firstname=&amp;AthleteCode=&amp;RLConfederationId=1" TargetMode="External"/><Relationship Id="rId83" Type="http://schemas.openxmlformats.org/officeDocument/2006/relationships/hyperlink" Target="https://ems.iwwf.sport/RankingList/ScoringDetailsWaterSki?Id=5fd24069-649b-465d-8bf5-8e6a9999d2ad&amp;RankingListLogId=38e010a8-a6bb-4f7a-aefc-d3146136a155&amp;Event=14&amp;IdRankinglistPlacement=7e1c315d-3b95-4568-9431-790402ec0513&amp;DisciplineId=7&amp;EventId=14&amp;SeasonId=10&amp;Month=8&amp;RLAgeCategoryId=&amp;Gender=&amp;ConfederationId=&amp;FederationId=&amp;Lastname=&amp;Firstname=&amp;AthleteCode=&amp;RLConfederationId=1" TargetMode="External"/><Relationship Id="rId88" Type="http://schemas.openxmlformats.org/officeDocument/2006/relationships/hyperlink" Target="https://ems.iwwf.sport/RankingList/ScoringDetailsWaterSki?Id=44ef1574-5421-4037-b0c5-898c1c4c6b84&amp;RankingListLogId=38e010a8-a6bb-4f7a-aefc-d3146136a155&amp;Event=14&amp;IdRankinglistPlacement=57eb53d2-6fc6-4f1e-84d4-811d9fa73985&amp;DisciplineId=7&amp;EventId=14&amp;SeasonId=10&amp;Month=8&amp;RLAgeCategoryId=&amp;Gender=&amp;ConfederationId=&amp;FederationId=&amp;Lastname=&amp;Firstname=&amp;AthleteCode=&amp;RLConfederationId=1" TargetMode="External"/><Relationship Id="rId91" Type="http://schemas.openxmlformats.org/officeDocument/2006/relationships/hyperlink" Target="https://ems.iwwf.sport/RankingList/ScoringDetailsWaterSki?Id=e313b01e-d4f2-414f-86f2-6366a64a942a&amp;RankingListLogId=38e010a8-a6bb-4f7a-aefc-d3146136a155&amp;Event=14&amp;IdRankinglistPlacement=24b472e6-d662-4610-ab1b-455f52824a3d&amp;DisciplineId=7&amp;EventId=14&amp;SeasonId=10&amp;Month=8&amp;RLAgeCategoryId=&amp;Gender=&amp;ConfederationId=&amp;FederationId=&amp;Lastname=&amp;Firstname=&amp;AthleteCode=&amp;RLConfederationId=1" TargetMode="External"/><Relationship Id="rId96" Type="http://schemas.openxmlformats.org/officeDocument/2006/relationships/hyperlink" Target="https://ems.iwwf.sport/Competitions/Details?Id=c0341915-6161-4473-ab2e-7a9381cfb0b4" TargetMode="External"/><Relationship Id="rId111" Type="http://schemas.openxmlformats.org/officeDocument/2006/relationships/hyperlink" Target="https://ems.iwwf.sport/RankingList/ScoringDetailsWaterSki?Id=94cd57f8-7c25-47f2-b87d-15021927f235&amp;RankingListLogId=38e010a8-a6bb-4f7a-aefc-d3146136a155&amp;Event=14&amp;IdRankinglistPlacement=b5ad0dde-85ad-4a33-b1dc-5d4fe8b2f5ba&amp;DisciplineId=7&amp;EventId=14&amp;SeasonId=10&amp;Month=8&amp;RLAgeCategoryId=&amp;Gender=&amp;ConfederationId=&amp;FederationId=&amp;Lastname=&amp;Firstname=&amp;AthleteCode=&amp;RLConfederationId=1" TargetMode="External"/><Relationship Id="rId1" Type="http://schemas.openxmlformats.org/officeDocument/2006/relationships/hyperlink" Target="https://iwwfed-ea.org/classic/rl2025/eame/index.php?skier=SVK862020805" TargetMode="External"/><Relationship Id="rId6" Type="http://schemas.openxmlformats.org/officeDocument/2006/relationships/hyperlink" Target="https://www.iwwfed-ea.org/classic/25AUT006/" TargetMode="External"/><Relationship Id="rId15" Type="http://schemas.openxmlformats.org/officeDocument/2006/relationships/hyperlink" Target="https://www.iwwfed-ea.org/classic/rl2025/eame/index.php?skier=AUT982024303" TargetMode="External"/><Relationship Id="rId23" Type="http://schemas.openxmlformats.org/officeDocument/2006/relationships/hyperlink" Target="https://www.iwwfed-ea.org/classic/rl2025/eame/index.php?skier=UKR982023757" TargetMode="External"/><Relationship Id="rId28" Type="http://schemas.openxmlformats.org/officeDocument/2006/relationships/hyperlink" Target="https://www.iwwfed-ea.org/classic/25EURO06/" TargetMode="External"/><Relationship Id="rId36" Type="http://schemas.openxmlformats.org/officeDocument/2006/relationships/hyperlink" Target="https://www.iwwfed-ea.org/classic/25IWWF04/" TargetMode="External"/><Relationship Id="rId49" Type="http://schemas.openxmlformats.org/officeDocument/2006/relationships/hyperlink" Target="https://ems.iwwf.sport/Competitions/Details?Id=9ba15c3c-c348-4314-b552-9893d0dfa5d8" TargetMode="External"/><Relationship Id="rId57" Type="http://schemas.openxmlformats.org/officeDocument/2006/relationships/hyperlink" Target="https://ems.iwwf.sport/RankingList/ScoringDetailsWaterSki?Id=c2c1c79e-9c7f-4fe7-87a5-679c9b9a892e&amp;RankingListLogId=38e010a8-a6bb-4f7a-aefc-d3146136a155&amp;Event=14&amp;IdRankinglistPlacement=6594db1c-7323-4b5e-896b-dd4bfb5bbf2e&amp;DisciplineId=7&amp;EventId=14&amp;SeasonId=10&amp;Month=8&amp;RLAgeCategoryId=&amp;Gender=&amp;ConfederationId=&amp;FederationId=&amp;Lastname=&amp;Firstname=&amp;AthleteCode=&amp;RLConfederationId=1" TargetMode="External"/><Relationship Id="rId106" Type="http://schemas.openxmlformats.org/officeDocument/2006/relationships/hyperlink" Target="https://ems.iwwf.sport/Competitions/Details?Id=03f4deaf-dc51-47d7-aef1-d4f2043f1124" TargetMode="External"/><Relationship Id="rId114" Type="http://schemas.openxmlformats.org/officeDocument/2006/relationships/hyperlink" Target="https://ems.iwwf.sport/RankingList/ScoringDetailsWaterSki?Id=38747fe1-b61a-48f0-bd77-a45e15dc13e5&amp;RankingListLogId=38e010a8-a6bb-4f7a-aefc-d3146136a155&amp;Event=14&amp;IdRankinglistPlacement=ee7a9e29-2899-450e-aa1d-006d65498698&amp;DisciplineId=7&amp;EventId=14&amp;SeasonId=10&amp;Month=8&amp;RLAgeCategoryId=&amp;Gender=&amp;ConfederationId=&amp;FederationId=&amp;Lastname=&amp;Firstname=&amp;AthleteCode=&amp;RLConfederationId=1" TargetMode="External"/><Relationship Id="rId119" Type="http://schemas.openxmlformats.org/officeDocument/2006/relationships/hyperlink" Target="https://ems.iwwf.sport/RankingList/ScoringDetailsWaterSki?Id=982c692a-a6d0-40d8-8830-0a1ec82f1118&amp;RankingListLogId=38e010a8-a6bb-4f7a-aefc-d3146136a155&amp;Event=14&amp;IdRankinglistPlacement=0bc56452-bc8f-47a6-9a62-1cb03b70b1f3&amp;DisciplineId=7&amp;EventId=14&amp;SeasonId=10&amp;Month=8&amp;RLAgeCategoryId=&amp;Gender=&amp;ConfederationId=&amp;FederationId=&amp;Lastname=&amp;Firstname=&amp;AthleteCode=&amp;RLConfederationId=1" TargetMode="External"/><Relationship Id="rId127" Type="http://schemas.openxmlformats.org/officeDocument/2006/relationships/hyperlink" Target="https://ems.iwwf.sport/RankingList/ScoringDetailsWaterSki?Id=69e41b26-ae8b-4872-9cbe-cca66341082f&amp;RankingListLogId=38e010a8-a6bb-4f7a-aefc-d3146136a155&amp;Event=14&amp;IdRankinglistPlacement=a1a47fb7-ab29-4c39-b432-142d06abcaaa&amp;DisciplineId=7&amp;EventId=14&amp;SeasonId=10&amp;Month=8&amp;RLAgeCategoryId=&amp;Gender=&amp;ConfederationId=&amp;FederationId=&amp;Lastname=&amp;Firstname=&amp;AthleteCode=&amp;RLConfederationId=1" TargetMode="External"/><Relationship Id="rId10" Type="http://schemas.openxmlformats.org/officeDocument/2006/relationships/hyperlink" Target="https://www.iwwfed-ea.org/classic/25EURO06/" TargetMode="External"/><Relationship Id="rId31" Type="http://schemas.openxmlformats.org/officeDocument/2006/relationships/hyperlink" Target="https://www.iwwfed-ea.org/classic/25GBR030/" TargetMode="External"/><Relationship Id="rId44" Type="http://schemas.openxmlformats.org/officeDocument/2006/relationships/hyperlink" Target="https://www.iwwfed-ea.org/classic/25IWWF04/" TargetMode="External"/><Relationship Id="rId52" Type="http://schemas.openxmlformats.org/officeDocument/2006/relationships/hyperlink" Target="https://ems.iwwf.sport/RankingList/ScoringDetailsWaterSki?Id=9850cbbd-4eec-4d2b-8242-f25a15b737a2&amp;RankingListLogId=38e010a8-a6bb-4f7a-aefc-d3146136a155&amp;Event=14&amp;IdRankinglistPlacement=eba330da-6739-479e-b1e6-25e1317b18e0&amp;DisciplineId=7&amp;EventId=14&amp;SeasonId=10&amp;Month=8&amp;RLAgeCategoryId=&amp;Gender=&amp;ConfederationId=&amp;FederationId=&amp;Lastname=&amp;Firstname=&amp;AthleteCode=&amp;RLConfederationId=1" TargetMode="External"/><Relationship Id="rId60" Type="http://schemas.openxmlformats.org/officeDocument/2006/relationships/hyperlink" Target="https://ems.iwwf.sport/Competitions/Details?Id=0d3dc4e7-8690-4d4a-9ec3-90f11e0cf156" TargetMode="External"/><Relationship Id="rId65" Type="http://schemas.openxmlformats.org/officeDocument/2006/relationships/hyperlink" Target="https://ems.iwwf.sport/Competitions/Details?Id=05ab75f5-8aae-4c32-b40a-e1edcbcf63c1" TargetMode="External"/><Relationship Id="rId73" Type="http://schemas.openxmlformats.org/officeDocument/2006/relationships/hyperlink" Target="https://ems.iwwf.sport/RankingList/ScoringDetailsWaterSki?Id=e456d8f5-d1db-42c1-804c-fe46ccd76d22&amp;RankingListLogId=6f8821a6-03f9-4e6f-bc24-724598605e85&amp;Event=14&amp;IdRankinglistPlacement=35151a69-d918-422f-aba3-0448317f4908&amp;DisciplineId=7&amp;EventId=14&amp;SeasonId=10&amp;Month=8&amp;RLAgeCategoryId=&amp;Gender=&amp;ConfederationId=&amp;FederationId=&amp;Lastname=&amp;Firstname=&amp;AthleteCode=&amp;RLConfederationId=" TargetMode="External"/><Relationship Id="rId78" Type="http://schemas.openxmlformats.org/officeDocument/2006/relationships/hyperlink" Target="https://ems.iwwf.sport/RankingList/ScoringDetailsWaterSki?Id=17771e24-cfc8-41c8-a6c7-28d56e9d72db&amp;RankingListLogId=38e010a8-a6bb-4f7a-aefc-d3146136a155&amp;Event=14&amp;IdRankinglistPlacement=0224757c-f276-4af6-af6b-faf9e1326277&amp;DisciplineId=7&amp;EventId=14&amp;SeasonId=10&amp;Month=8&amp;RLAgeCategoryId=&amp;Gender=&amp;ConfederationId=&amp;FederationId=&amp;Lastname=&amp;Firstname=&amp;AthleteCode=&amp;RLConfederationId=1" TargetMode="External"/><Relationship Id="rId81" Type="http://schemas.openxmlformats.org/officeDocument/2006/relationships/hyperlink" Target="https://ems.iwwf.sport/RankingList/ScoringDetailsWaterSki?Id=dbfb540d-3e9e-4e0f-adf8-4e0c964ff53b&amp;RankingListLogId=38e010a8-a6bb-4f7a-aefc-d3146136a155&amp;Event=14&amp;IdRankinglistPlacement=bc2c1a13-89c0-4cf8-8173-bc0828449f56&amp;DisciplineId=7&amp;EventId=14&amp;SeasonId=10&amp;Month=8&amp;RLAgeCategoryId=&amp;Gender=&amp;ConfederationId=&amp;FederationId=&amp;Lastname=&amp;Firstname=&amp;AthleteCode=&amp;RLConfederationId=1" TargetMode="External"/><Relationship Id="rId86" Type="http://schemas.openxmlformats.org/officeDocument/2006/relationships/hyperlink" Target="https://ems.iwwf.sport/Competitions/Details?Id=05ab75f5-8aae-4c32-b40a-e1edcbcf63c1" TargetMode="External"/><Relationship Id="rId94" Type="http://schemas.openxmlformats.org/officeDocument/2006/relationships/hyperlink" Target="https://ems.iwwf.sport/RankingList/ScoringDetailsWaterSki?Id=94729a7d-4b17-429d-a324-e93b77c87753&amp;RankingListLogId=38e010a8-a6bb-4f7a-aefc-d3146136a155&amp;Event=14&amp;IdRankinglistPlacement=11bfcf65-15f2-454a-8235-4749b4ae3d79&amp;DisciplineId=7&amp;EventId=14&amp;SeasonId=10&amp;Month=8&amp;RLAgeCategoryId=&amp;Gender=&amp;ConfederationId=&amp;FederationId=&amp;Lastname=&amp;Firstname=&amp;AthleteCode=&amp;RLConfederationId=1" TargetMode="External"/><Relationship Id="rId99" Type="http://schemas.openxmlformats.org/officeDocument/2006/relationships/hyperlink" Target="https://ems.iwwf.sport/RankingList/ScoringDetailsWaterSki?Id=f18d30f1-df4f-42c8-82b2-a696b0eb5aa2&amp;RankingListLogId=38e010a8-a6bb-4f7a-aefc-d3146136a155&amp;Event=14&amp;IdRankinglistPlacement=887b477b-d831-4177-a570-4a7069a90fc7&amp;DisciplineId=7&amp;EventId=14&amp;SeasonId=10&amp;Month=8&amp;RLAgeCategoryId=&amp;Gender=&amp;ConfederationId=&amp;FederationId=&amp;Lastname=&amp;Firstname=&amp;AthleteCode=&amp;RLConfederationId=1" TargetMode="External"/><Relationship Id="rId101" Type="http://schemas.openxmlformats.org/officeDocument/2006/relationships/hyperlink" Target="https://ems.iwwf.sport/Competitions/Details?Id=985d25fa-6d02-44a5-b87c-5437566d46b2" TargetMode="External"/><Relationship Id="rId122" Type="http://schemas.openxmlformats.org/officeDocument/2006/relationships/hyperlink" Target="https://ems.iwwf.sport/RankingList/ScoringDetailsWaterSki?Id=fadd9422-9272-45f6-9b48-b8d8dc0e5cbb&amp;RankingListLogId=38e010a8-a6bb-4f7a-aefc-d3146136a155&amp;Event=14&amp;IdRankinglistPlacement=8bdb04f9-a316-424d-a0c7-8f4e74a3d34b&amp;DisciplineId=7&amp;EventId=14&amp;SeasonId=10&amp;Month=8&amp;RLAgeCategoryId=&amp;Gender=&amp;ConfederationId=&amp;FederationId=&amp;Lastname=&amp;Firstname=&amp;AthleteCode=&amp;RLConfederationId=1" TargetMode="External"/><Relationship Id="rId4" Type="http://schemas.openxmlformats.org/officeDocument/2006/relationships/hyperlink" Target="https://www.iwwfed-ea.org/classic/25AUT006/" TargetMode="External"/><Relationship Id="rId9" Type="http://schemas.openxmlformats.org/officeDocument/2006/relationships/hyperlink" Target="https://www.iwwfed-ea.org/classic/rl2025/eame/index.php?skier=IWF100200021" TargetMode="External"/><Relationship Id="rId13" Type="http://schemas.openxmlformats.org/officeDocument/2006/relationships/hyperlink" Target="https://www.iwwfed-ea.org/classic/rl2025/eame/index.php?skier=UKR982023745" TargetMode="External"/><Relationship Id="rId18" Type="http://schemas.openxmlformats.org/officeDocument/2006/relationships/hyperlink" Target="https://www.iwwfed-ea.org/classic/25EURO06/" TargetMode="External"/><Relationship Id="rId39" Type="http://schemas.openxmlformats.org/officeDocument/2006/relationships/hyperlink" Target="https://www.iwwfed-ea.org/classic/25IWWF04/" TargetMode="External"/><Relationship Id="rId109" Type="http://schemas.openxmlformats.org/officeDocument/2006/relationships/hyperlink" Target="https://ems.iwwf.sport/Competitions/Details?Id=2786aafc-3a0d-4bbe-a0df-06149d17c8ce" TargetMode="External"/><Relationship Id="rId34" Type="http://schemas.openxmlformats.org/officeDocument/2006/relationships/hyperlink" Target="https://www.iwwfed-ea.org/classic/25FRA014/" TargetMode="External"/><Relationship Id="rId50" Type="http://schemas.openxmlformats.org/officeDocument/2006/relationships/hyperlink" Target="https://ems.iwwf.sport/Competitions/Details?Id=86dd662c-8688-4dca-a3f5-317ef0ab500d" TargetMode="External"/><Relationship Id="rId55" Type="http://schemas.openxmlformats.org/officeDocument/2006/relationships/hyperlink" Target="https://ems.iwwf.sport/Competitions/Details?Id=03f4deaf-dc51-47d7-aef1-d4f2043f1124" TargetMode="External"/><Relationship Id="rId76" Type="http://schemas.openxmlformats.org/officeDocument/2006/relationships/hyperlink" Target="https://ems.iwwf.sport/RankingList/ScoringDetailsWaterSki?Id=94729a7d-4b17-429d-a324-e93b77c87753&amp;RankingListLogId=38e010a8-a6bb-4f7a-aefc-d3146136a155&amp;Event=14&amp;IdRankinglistPlacement=e83cbcc2-a417-4698-aff6-4d061f42fdbe&amp;DisciplineId=7&amp;EventId=14&amp;SeasonId=10&amp;Month=8&amp;RLAgeCategoryId=&amp;Gender=&amp;ConfederationId=&amp;FederationId=&amp;Lastname=&amp;Firstname=&amp;AthleteCode=&amp;RLConfederationId=1" TargetMode="External"/><Relationship Id="rId97" Type="http://schemas.openxmlformats.org/officeDocument/2006/relationships/hyperlink" Target="https://ems.iwwf.sport/RankingList/ScoringDetailsWaterSki?Id=f319f2dc-ef8d-4742-b3ef-68272a5b7167&amp;RankingListLogId=38e010a8-a6bb-4f7a-aefc-d3146136a155&amp;Event=14&amp;IdRankinglistPlacement=a1425252-5835-4231-b5dc-28fd7df62549&amp;DisciplineId=7&amp;EventId=14&amp;SeasonId=10&amp;Month=8&amp;RLAgeCategoryId=&amp;Gender=&amp;ConfederationId=&amp;FederationId=&amp;Lastname=&amp;Firstname=&amp;AthleteCode=&amp;RLConfederationId=1" TargetMode="External"/><Relationship Id="rId104" Type="http://schemas.openxmlformats.org/officeDocument/2006/relationships/hyperlink" Target="https://ems.iwwf.sport/Competitions/Details?Id=03f4deaf-dc51-47d7-aef1-d4f2043f1124" TargetMode="External"/><Relationship Id="rId120" Type="http://schemas.openxmlformats.org/officeDocument/2006/relationships/hyperlink" Target="https://ems.iwwf.sport/RankingList/ScoringDetailsWaterSki?Id=e313b01e-d4f2-414f-86f2-6366a64a942a&amp;RankingListLogId=38e010a8-a6bb-4f7a-aefc-d3146136a155&amp;Event=14&amp;IdRankinglistPlacement=cfe39724-1c4f-4473-a7d9-df1700c8b70f&amp;DisciplineId=7&amp;EventId=14&amp;SeasonId=10&amp;Month=8&amp;RLAgeCategoryId=&amp;Gender=&amp;ConfederationId=&amp;FederationId=&amp;Lastname=&amp;Firstname=&amp;AthleteCode=&amp;RLConfederationId=1" TargetMode="External"/><Relationship Id="rId125" Type="http://schemas.openxmlformats.org/officeDocument/2006/relationships/hyperlink" Target="https://ems.iwwf.sport/Competitions/Details?Id=03f4deaf-dc51-47d7-aef1-d4f2043f1124" TargetMode="External"/><Relationship Id="rId7" Type="http://schemas.openxmlformats.org/officeDocument/2006/relationships/hyperlink" Target="https://www.iwwfed-ea.org/classic/25EURO05/" TargetMode="External"/><Relationship Id="rId71" Type="http://schemas.openxmlformats.org/officeDocument/2006/relationships/hyperlink" Target="https://iwwfed-ea.org/classic/rl2025/eame/index.php?skier=IWF100200014" TargetMode="External"/><Relationship Id="rId92" Type="http://schemas.openxmlformats.org/officeDocument/2006/relationships/hyperlink" Target="https://ems.iwwf.sport/RankingList/ScoringDetailsWaterSki?Id=6166cf1a-715c-4f06-9682-d32deea68338&amp;RankingListLogId=38e010a8-a6bb-4f7a-aefc-d3146136a155&amp;Event=14&amp;IdRankinglistPlacement=d85ad2f5-e6e5-4611-8be8-d0a98e543c61&amp;DisciplineId=7&amp;EventId=14&amp;SeasonId=10&amp;Month=8&amp;RLAgeCategoryId=&amp;Gender=&amp;ConfederationId=&amp;FederationId=&amp;Lastname=&amp;Firstname=&amp;AthleteCode=&amp;RLConfederationId=1" TargetMode="External"/><Relationship Id="rId2" Type="http://schemas.openxmlformats.org/officeDocument/2006/relationships/hyperlink" Target="https://www.iwwfed-ea.org/classic/25ITA015/" TargetMode="External"/><Relationship Id="rId29" Type="http://schemas.openxmlformats.org/officeDocument/2006/relationships/hyperlink" Target="https://www.iwwfed-ea.org/classic/25FRA014/" TargetMode="External"/><Relationship Id="rId24" Type="http://schemas.openxmlformats.org/officeDocument/2006/relationships/hyperlink" Target="https://www.iwwfed-ea.org/classic/25EURO06/" TargetMode="External"/><Relationship Id="rId40" Type="http://schemas.openxmlformats.org/officeDocument/2006/relationships/hyperlink" Target="https://www.iwwfed-ea.org/classic/25EURO03/" TargetMode="External"/><Relationship Id="rId45" Type="http://schemas.openxmlformats.org/officeDocument/2006/relationships/hyperlink" Target="https://www.iwwfed-ea.org/classic/rl2025/eame/index.php?skier=IWF100200008" TargetMode="External"/><Relationship Id="rId66" Type="http://schemas.openxmlformats.org/officeDocument/2006/relationships/hyperlink" Target="https://ems.iwwf.sport/Competitions/Details?Id=05ab75f5-8aae-4c32-b40a-e1edcbcf63c1" TargetMode="External"/><Relationship Id="rId87" Type="http://schemas.openxmlformats.org/officeDocument/2006/relationships/hyperlink" Target="https://ems.iwwf.sport/RankingList/ScoringDetailsWaterSki?Id=94cd57f8-7c25-47f2-b87d-15021927f235&amp;RankingListLogId=38e010a8-a6bb-4f7a-aefc-d3146136a155&amp;Event=14&amp;IdRankinglistPlacement=1150241e-64ab-4ae9-aabc-ef5818061afa&amp;DisciplineId=7&amp;EventId=14&amp;SeasonId=10&amp;Month=8&amp;RLAgeCategoryId=&amp;Gender=&amp;ConfederationId=&amp;FederationId=&amp;Lastname=&amp;Firstname=&amp;AthleteCode=&amp;RLConfederationId=1" TargetMode="External"/><Relationship Id="rId110" Type="http://schemas.openxmlformats.org/officeDocument/2006/relationships/hyperlink" Target="https://ems.iwwf.sport/RankingList/ScoringDetailsWaterSki?Id=5ba23ef9-947c-4598-b470-3b134ee85725&amp;RankingListLogId=38e010a8-a6bb-4f7a-aefc-d3146136a155&amp;Event=14&amp;IdRankinglistPlacement=56be4ab6-5997-4d46-b406-75f826459dff&amp;DisciplineId=7&amp;EventId=14&amp;SeasonId=10&amp;Month=8&amp;RLAgeCategoryId=&amp;Gender=&amp;ConfederationId=&amp;FederationId=&amp;Lastname=&amp;Firstname=&amp;AthleteCode=&amp;RLConfederationId=1" TargetMode="External"/><Relationship Id="rId115" Type="http://schemas.openxmlformats.org/officeDocument/2006/relationships/hyperlink" Target="https://ems.iwwf.sport/RankingList/ScoringDetailsWaterSki?Id=992c59d3-b27e-4e82-a874-f51888d3516f&amp;RankingListLogId=38e010a8-a6bb-4f7a-aefc-d3146136a155&amp;Event=14&amp;IdRankinglistPlacement=611053b9-ba56-445f-be4f-857f8cd1be75&amp;DisciplineId=7&amp;EventId=14&amp;SeasonId=10&amp;Month=8&amp;RLAgeCategoryId=&amp;Gender=&amp;ConfederationId=&amp;FederationId=&amp;Lastname=&amp;Firstname=&amp;AthleteCode=&amp;RLConfederationId=1" TargetMode="External"/><Relationship Id="rId61" Type="http://schemas.openxmlformats.org/officeDocument/2006/relationships/hyperlink" Target="https://ems.iwwf.sport/RankingList/ScoringDetailsWaterSki?Id=f080a98d-e40b-4e18-9367-46940efefead&amp;RankingListLogId=38e010a8-a6bb-4f7a-aefc-d3146136a155&amp;Event=14&amp;IdRankinglistPlacement=22c4c881-7bd1-4d76-b648-33ebe06becd1&amp;DisciplineId=7&amp;EventId=14&amp;SeasonId=10&amp;Month=8&amp;RLAgeCategoryId=&amp;Gender=&amp;ConfederationId=&amp;FederationId=&amp;Lastname=&amp;Firstname=&amp;AthleteCode=&amp;RLConfederationId=1" TargetMode="External"/><Relationship Id="rId82" Type="http://schemas.openxmlformats.org/officeDocument/2006/relationships/hyperlink" Target="https://ems.iwwf.sport/RankingList/ScoringDetailsWaterSki?Id=475c7da2-f58f-4382-b169-cce16f6d47c3&amp;RankingListLogId=38e010a8-a6bb-4f7a-aefc-d3146136a155&amp;Event=14&amp;IdRankinglistPlacement=8596e442-f026-4a34-8c60-ca8f17bf43f5&amp;DisciplineId=7&amp;EventId=14&amp;SeasonId=10&amp;Month=8&amp;RLAgeCategoryId=&amp;Gender=&amp;ConfederationId=&amp;FederationId=&amp;Lastname=&amp;Firstname=&amp;AthleteCode=&amp;RLConfederation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3"/>
  <sheetViews>
    <sheetView view="pageLayout" topLeftCell="A25" zoomScale="98" zoomScaleNormal="112" zoomScalePageLayoutView="98" workbookViewId="0">
      <selection activeCell="B37" sqref="B37:I39"/>
    </sheetView>
  </sheetViews>
  <sheetFormatPr defaultRowHeight="15.75" x14ac:dyDescent="0.25"/>
  <cols>
    <col min="1" max="1" width="4" style="470" customWidth="1"/>
    <col min="2" max="2" width="4.28515625" style="335" customWidth="1"/>
    <col min="3" max="3" width="17.28515625" style="897" customWidth="1"/>
    <col min="4" max="4" width="8.140625" style="593" customWidth="1"/>
    <col min="5" max="5" width="6.85546875" style="803" customWidth="1"/>
    <col min="6" max="6" width="6.7109375" style="593" customWidth="1"/>
    <col min="7" max="7" width="9.7109375" style="477" customWidth="1"/>
    <col min="8" max="8" width="14.140625" style="1" customWidth="1"/>
    <col min="9" max="9" width="6.7109375" style="596" customWidth="1"/>
    <col min="10" max="10" width="10.7109375" style="1" customWidth="1"/>
    <col min="11" max="11" width="6.28515625" style="12" customWidth="1"/>
  </cols>
  <sheetData>
    <row r="1" spans="1:16" x14ac:dyDescent="0.25">
      <c r="B1" s="1084" t="s">
        <v>18</v>
      </c>
      <c r="C1" s="1084"/>
      <c r="D1" s="1084"/>
      <c r="E1" s="1084"/>
      <c r="F1" s="1084"/>
      <c r="G1" s="1084"/>
      <c r="H1" s="1084"/>
      <c r="I1" s="1084"/>
      <c r="J1" s="1084"/>
      <c r="K1" s="1084"/>
    </row>
    <row r="2" spans="1:16" s="587" customFormat="1" ht="15" customHeight="1" x14ac:dyDescent="0.25">
      <c r="A2" s="792"/>
      <c r="B2" s="1085" t="s">
        <v>435</v>
      </c>
      <c r="C2" s="1085"/>
      <c r="D2" s="1085"/>
      <c r="E2" s="1085"/>
      <c r="F2" s="1085"/>
      <c r="G2" s="1085"/>
      <c r="H2" s="1085"/>
      <c r="I2" s="1085"/>
      <c r="J2" s="1085"/>
      <c r="K2" s="1085"/>
      <c r="M2"/>
      <c r="N2"/>
      <c r="O2"/>
      <c r="P2"/>
    </row>
    <row r="3" spans="1:16" x14ac:dyDescent="0.25">
      <c r="B3" s="1084" t="s">
        <v>19</v>
      </c>
      <c r="C3" s="1084"/>
      <c r="D3" s="1084"/>
      <c r="E3" s="1084"/>
      <c r="F3" s="1084"/>
      <c r="G3" s="1084"/>
      <c r="H3" s="1084"/>
      <c r="I3" s="1084"/>
      <c r="J3" s="1084"/>
      <c r="K3" s="1084"/>
    </row>
    <row r="4" spans="1:16" ht="15.75" customHeight="1" x14ac:dyDescent="0.25">
      <c r="A4" s="521"/>
      <c r="B4" s="1086" t="s">
        <v>261</v>
      </c>
      <c r="C4" s="1086"/>
      <c r="D4" s="1086"/>
      <c r="E4" s="1086"/>
      <c r="F4" s="1086"/>
      <c r="G4" s="1086"/>
      <c r="H4" s="1086"/>
      <c r="I4" s="1086"/>
      <c r="J4" s="1086"/>
      <c r="K4" s="1086"/>
    </row>
    <row r="5" spans="1:16" ht="15" customHeight="1" x14ac:dyDescent="0.25">
      <c r="A5" s="1071" t="s">
        <v>20</v>
      </c>
      <c r="B5" s="1073" t="s">
        <v>565</v>
      </c>
      <c r="C5" s="1074"/>
      <c r="D5" s="1075" t="s">
        <v>0</v>
      </c>
      <c r="E5" s="1077" t="s">
        <v>1</v>
      </c>
      <c r="F5" s="1077" t="s">
        <v>17</v>
      </c>
      <c r="G5" s="1079" t="s">
        <v>375</v>
      </c>
      <c r="H5" s="1080"/>
      <c r="I5" s="1080"/>
      <c r="J5" s="1080"/>
      <c r="K5" s="1081"/>
    </row>
    <row r="6" spans="1:16" ht="20.25" customHeight="1" x14ac:dyDescent="0.25">
      <c r="A6" s="1071"/>
      <c r="B6" s="1095" t="s">
        <v>8</v>
      </c>
      <c r="C6" s="1087" t="s">
        <v>21</v>
      </c>
      <c r="D6" s="1076"/>
      <c r="E6" s="1078"/>
      <c r="F6" s="1078"/>
      <c r="G6" s="1091" t="s">
        <v>23</v>
      </c>
      <c r="H6" s="1098" t="s">
        <v>2</v>
      </c>
      <c r="I6" s="1093" t="s">
        <v>22</v>
      </c>
      <c r="J6" s="625" t="s">
        <v>3</v>
      </c>
      <c r="K6" s="1089" t="s">
        <v>437</v>
      </c>
    </row>
    <row r="7" spans="1:16" s="470" customFormat="1" ht="24" customHeight="1" x14ac:dyDescent="0.25">
      <c r="A7" s="1071"/>
      <c r="B7" s="1096"/>
      <c r="C7" s="1088"/>
      <c r="D7" s="1076"/>
      <c r="E7" s="1078"/>
      <c r="F7" s="1078"/>
      <c r="G7" s="1092"/>
      <c r="H7" s="1099"/>
      <c r="I7" s="1094"/>
      <c r="J7" s="514" t="s">
        <v>24</v>
      </c>
      <c r="K7" s="1090"/>
      <c r="M7"/>
      <c r="N7"/>
      <c r="O7"/>
      <c r="P7"/>
    </row>
    <row r="8" spans="1:16" x14ac:dyDescent="0.25">
      <c r="A8" s="469">
        <v>1</v>
      </c>
      <c r="B8" s="467">
        <v>1</v>
      </c>
      <c r="C8" s="878" t="s">
        <v>262</v>
      </c>
      <c r="D8" s="363" t="s">
        <v>307</v>
      </c>
      <c r="E8" s="26" t="s">
        <v>188</v>
      </c>
      <c r="F8" s="467">
        <v>1990</v>
      </c>
      <c r="G8" s="471" t="s">
        <v>308</v>
      </c>
      <c r="H8" s="588" t="s">
        <v>438</v>
      </c>
      <c r="I8" s="363">
        <v>49.5</v>
      </c>
      <c r="J8" s="329">
        <f t="shared" ref="J8:J31" si="0">((I8+12)*1000)/62.5</f>
        <v>984</v>
      </c>
      <c r="K8" s="174">
        <v>1</v>
      </c>
    </row>
    <row r="9" spans="1:16" x14ac:dyDescent="0.25">
      <c r="A9" s="469">
        <v>2</v>
      </c>
      <c r="B9" s="467">
        <v>2</v>
      </c>
      <c r="C9" s="878" t="s">
        <v>337</v>
      </c>
      <c r="D9" s="363" t="s">
        <v>298</v>
      </c>
      <c r="E9" s="26" t="s">
        <v>116</v>
      </c>
      <c r="F9" s="467">
        <v>1992</v>
      </c>
      <c r="G9" s="471" t="s">
        <v>439</v>
      </c>
      <c r="H9" s="588" t="s">
        <v>440</v>
      </c>
      <c r="I9" s="363">
        <v>47</v>
      </c>
      <c r="J9" s="329">
        <f>((I9+12)*1000)/62.5</f>
        <v>944</v>
      </c>
      <c r="K9" s="175">
        <v>2</v>
      </c>
    </row>
    <row r="10" spans="1:16" x14ac:dyDescent="0.25">
      <c r="A10" s="469">
        <v>3</v>
      </c>
      <c r="B10" s="467">
        <v>3</v>
      </c>
      <c r="C10" s="878" t="s">
        <v>263</v>
      </c>
      <c r="D10" s="363" t="s">
        <v>307</v>
      </c>
      <c r="E10" s="26" t="s">
        <v>188</v>
      </c>
      <c r="F10" s="467">
        <v>1982</v>
      </c>
      <c r="G10" s="471" t="s">
        <v>441</v>
      </c>
      <c r="H10" s="588" t="s">
        <v>440</v>
      </c>
      <c r="I10" s="363">
        <v>47</v>
      </c>
      <c r="J10" s="329">
        <f t="shared" si="0"/>
        <v>944</v>
      </c>
      <c r="K10" s="176">
        <v>3</v>
      </c>
    </row>
    <row r="11" spans="1:16" x14ac:dyDescent="0.25">
      <c r="A11" s="469">
        <v>4</v>
      </c>
      <c r="B11" s="467">
        <v>4</v>
      </c>
      <c r="C11" s="878" t="s">
        <v>268</v>
      </c>
      <c r="D11" s="363" t="s">
        <v>311</v>
      </c>
      <c r="E11" s="26" t="s">
        <v>116</v>
      </c>
      <c r="F11" s="467">
        <v>1988</v>
      </c>
      <c r="G11" s="471" t="s">
        <v>379</v>
      </c>
      <c r="H11" s="588" t="s">
        <v>440</v>
      </c>
      <c r="I11" s="363">
        <v>47</v>
      </c>
      <c r="J11" s="329">
        <f>((I11+12)*1000)/62.5</f>
        <v>944</v>
      </c>
      <c r="K11" s="177">
        <v>4</v>
      </c>
    </row>
    <row r="12" spans="1:16" ht="19.5" customHeight="1" x14ac:dyDescent="0.25">
      <c r="A12" s="469">
        <v>5</v>
      </c>
      <c r="B12" s="467">
        <v>5</v>
      </c>
      <c r="C12" s="878" t="s">
        <v>309</v>
      </c>
      <c r="D12" s="363" t="s">
        <v>310</v>
      </c>
      <c r="E12" s="26" t="s">
        <v>116</v>
      </c>
      <c r="F12" s="467">
        <v>2001</v>
      </c>
      <c r="G12" s="471" t="s">
        <v>379</v>
      </c>
      <c r="H12" s="588" t="s">
        <v>442</v>
      </c>
      <c r="I12" s="363">
        <v>46</v>
      </c>
      <c r="J12" s="329">
        <f>((I12+12)*1000)/62.5</f>
        <v>928</v>
      </c>
      <c r="K12" s="331">
        <v>5</v>
      </c>
    </row>
    <row r="13" spans="1:16" ht="19.5" customHeight="1" x14ac:dyDescent="0.25">
      <c r="A13" s="469">
        <v>6</v>
      </c>
      <c r="B13" s="467">
        <v>6</v>
      </c>
      <c r="C13" s="878" t="s">
        <v>192</v>
      </c>
      <c r="D13" s="363" t="s">
        <v>307</v>
      </c>
      <c r="E13" s="26" t="s">
        <v>116</v>
      </c>
      <c r="F13" s="467">
        <v>1999</v>
      </c>
      <c r="G13" s="471" t="s">
        <v>443</v>
      </c>
      <c r="H13" s="588" t="s">
        <v>442</v>
      </c>
      <c r="I13" s="363">
        <v>46</v>
      </c>
      <c r="J13" s="329">
        <f>((I13+12)*1000)/62.5</f>
        <v>928</v>
      </c>
      <c r="K13" s="332">
        <v>6</v>
      </c>
    </row>
    <row r="14" spans="1:16" ht="19.5" customHeight="1" x14ac:dyDescent="0.25">
      <c r="A14" s="469">
        <v>7</v>
      </c>
      <c r="B14" s="467">
        <v>7</v>
      </c>
      <c r="C14" s="878" t="s">
        <v>264</v>
      </c>
      <c r="D14" s="363" t="s">
        <v>311</v>
      </c>
      <c r="E14" s="26" t="s">
        <v>188</v>
      </c>
      <c r="F14" s="467">
        <v>1981</v>
      </c>
      <c r="G14" s="471" t="s">
        <v>417</v>
      </c>
      <c r="H14" s="588" t="s">
        <v>442</v>
      </c>
      <c r="I14" s="363">
        <v>46</v>
      </c>
      <c r="J14" s="329">
        <f t="shared" si="0"/>
        <v>928</v>
      </c>
      <c r="K14" s="332">
        <v>7</v>
      </c>
    </row>
    <row r="15" spans="1:16" s="470" customFormat="1" ht="15.75" customHeight="1" x14ac:dyDescent="0.25">
      <c r="A15" s="469">
        <v>8</v>
      </c>
      <c r="B15" s="467">
        <v>8</v>
      </c>
      <c r="C15" s="878" t="s">
        <v>265</v>
      </c>
      <c r="D15" s="363" t="s">
        <v>311</v>
      </c>
      <c r="E15" s="26" t="s">
        <v>116</v>
      </c>
      <c r="F15" s="467">
        <v>1996</v>
      </c>
      <c r="G15" s="865" t="s">
        <v>191</v>
      </c>
      <c r="H15" s="592" t="s">
        <v>442</v>
      </c>
      <c r="I15" s="363">
        <v>46</v>
      </c>
      <c r="J15" s="338">
        <f t="shared" si="0"/>
        <v>928</v>
      </c>
      <c r="K15" s="332">
        <v>8</v>
      </c>
    </row>
    <row r="16" spans="1:16" x14ac:dyDescent="0.25">
      <c r="A16" s="469">
        <v>9</v>
      </c>
      <c r="B16" s="467">
        <v>9</v>
      </c>
      <c r="C16" s="878" t="s">
        <v>296</v>
      </c>
      <c r="D16" s="363" t="s">
        <v>298</v>
      </c>
      <c r="E16" s="26" t="s">
        <v>188</v>
      </c>
      <c r="F16" s="467">
        <v>1990</v>
      </c>
      <c r="G16" s="471" t="s">
        <v>444</v>
      </c>
      <c r="H16" s="588" t="s">
        <v>445</v>
      </c>
      <c r="I16" s="363">
        <v>45</v>
      </c>
      <c r="J16" s="329">
        <f t="shared" si="0"/>
        <v>912</v>
      </c>
      <c r="K16" s="332">
        <v>9</v>
      </c>
    </row>
    <row r="17" spans="1:11" x14ac:dyDescent="0.25">
      <c r="A17" s="469">
        <v>10</v>
      </c>
      <c r="B17" s="467">
        <v>10</v>
      </c>
      <c r="C17" s="878" t="s">
        <v>117</v>
      </c>
      <c r="D17" s="363" t="s">
        <v>307</v>
      </c>
      <c r="E17" s="26" t="s">
        <v>116</v>
      </c>
      <c r="F17" s="467">
        <v>1999</v>
      </c>
      <c r="G17" s="471" t="s">
        <v>415</v>
      </c>
      <c r="H17" s="588" t="s">
        <v>445</v>
      </c>
      <c r="I17" s="363">
        <v>45</v>
      </c>
      <c r="J17" s="329">
        <f t="shared" si="0"/>
        <v>912</v>
      </c>
      <c r="K17" s="332">
        <v>10</v>
      </c>
    </row>
    <row r="18" spans="1:11" x14ac:dyDescent="0.25">
      <c r="A18" s="469">
        <v>11</v>
      </c>
      <c r="B18" s="467">
        <v>11</v>
      </c>
      <c r="C18" s="878" t="s">
        <v>266</v>
      </c>
      <c r="D18" s="363" t="s">
        <v>307</v>
      </c>
      <c r="E18" s="26" t="s">
        <v>116</v>
      </c>
      <c r="F18" s="467">
        <v>1999</v>
      </c>
      <c r="G18" s="471" t="s">
        <v>446</v>
      </c>
      <c r="H18" s="588" t="s">
        <v>445</v>
      </c>
      <c r="I18" s="363">
        <v>45</v>
      </c>
      <c r="J18" s="329">
        <f t="shared" si="0"/>
        <v>912</v>
      </c>
      <c r="K18" s="332">
        <v>11</v>
      </c>
    </row>
    <row r="19" spans="1:11" ht="15" customHeight="1" x14ac:dyDescent="0.25">
      <c r="A19" s="469">
        <v>12</v>
      </c>
      <c r="B19" s="467">
        <v>12</v>
      </c>
      <c r="C19" s="878" t="s">
        <v>313</v>
      </c>
      <c r="D19" s="363" t="s">
        <v>315</v>
      </c>
      <c r="E19" s="26" t="s">
        <v>116</v>
      </c>
      <c r="F19" s="467">
        <v>2004</v>
      </c>
      <c r="G19" s="471" t="s">
        <v>447</v>
      </c>
      <c r="H19" s="588" t="s">
        <v>448</v>
      </c>
      <c r="I19" s="363">
        <v>44.5</v>
      </c>
      <c r="J19" s="329">
        <f t="shared" si="0"/>
        <v>904</v>
      </c>
      <c r="K19" s="332">
        <v>12</v>
      </c>
    </row>
    <row r="20" spans="1:11" x14ac:dyDescent="0.25">
      <c r="A20" s="469">
        <v>13</v>
      </c>
      <c r="B20" s="467">
        <v>13</v>
      </c>
      <c r="C20" s="878" t="s">
        <v>449</v>
      </c>
      <c r="D20" s="363" t="s">
        <v>421</v>
      </c>
      <c r="E20" s="26" t="s">
        <v>116</v>
      </c>
      <c r="F20" s="467">
        <v>1994</v>
      </c>
      <c r="G20" s="865" t="s">
        <v>376</v>
      </c>
      <c r="H20" s="592" t="s">
        <v>448</v>
      </c>
      <c r="I20" s="363">
        <v>45</v>
      </c>
      <c r="J20" s="338">
        <f t="shared" si="0"/>
        <v>912</v>
      </c>
      <c r="K20" s="332">
        <v>13</v>
      </c>
    </row>
    <row r="21" spans="1:11" ht="15.75" customHeight="1" x14ac:dyDescent="0.25">
      <c r="A21" s="793"/>
      <c r="B21" s="469"/>
      <c r="C21" s="878" t="s">
        <v>450</v>
      </c>
      <c r="D21" s="363"/>
      <c r="E21" s="26"/>
      <c r="F21" s="16"/>
      <c r="G21" s="866"/>
      <c r="H21" s="589"/>
      <c r="I21" s="415"/>
      <c r="J21" s="590"/>
      <c r="K21" s="591"/>
    </row>
    <row r="22" spans="1:11" ht="21" customHeight="1" x14ac:dyDescent="0.25">
      <c r="A22" s="469">
        <v>14</v>
      </c>
      <c r="B22" s="469">
        <v>32</v>
      </c>
      <c r="C22" s="878" t="s">
        <v>451</v>
      </c>
      <c r="D22" s="363" t="s">
        <v>315</v>
      </c>
      <c r="E22" s="26" t="s">
        <v>314</v>
      </c>
      <c r="F22" s="467">
        <v>2002</v>
      </c>
      <c r="G22" s="471" t="s">
        <v>452</v>
      </c>
      <c r="H22" s="588" t="s">
        <v>453</v>
      </c>
      <c r="I22" s="424">
        <v>40.5</v>
      </c>
      <c r="J22" s="425">
        <f>((I22+12)*1000)/62.5</f>
        <v>840</v>
      </c>
      <c r="K22" s="426" t="s">
        <v>454</v>
      </c>
    </row>
    <row r="23" spans="1:11" x14ac:dyDescent="0.25">
      <c r="A23" s="469">
        <v>15</v>
      </c>
      <c r="B23" s="469">
        <v>33</v>
      </c>
      <c r="C23" s="1047" t="s">
        <v>455</v>
      </c>
      <c r="D23" s="363" t="s">
        <v>416</v>
      </c>
      <c r="E23" s="26" t="s">
        <v>314</v>
      </c>
      <c r="F23" s="467">
        <v>1996</v>
      </c>
      <c r="G23" s="471" t="s">
        <v>379</v>
      </c>
      <c r="H23" s="588" t="s">
        <v>453</v>
      </c>
      <c r="I23" s="424">
        <v>40.5</v>
      </c>
      <c r="J23" s="425">
        <f>((I23+12)*1000)/62.5</f>
        <v>840</v>
      </c>
      <c r="K23" s="426" t="s">
        <v>454</v>
      </c>
    </row>
    <row r="24" spans="1:11" x14ac:dyDescent="0.25">
      <c r="A24" s="469">
        <v>16</v>
      </c>
      <c r="B24" s="469">
        <v>34</v>
      </c>
      <c r="C24" s="878" t="s">
        <v>141</v>
      </c>
      <c r="D24" s="363" t="s">
        <v>303</v>
      </c>
      <c r="E24" s="26" t="s">
        <v>334</v>
      </c>
      <c r="F24" s="467">
        <v>2010</v>
      </c>
      <c r="G24" s="865" t="s">
        <v>456</v>
      </c>
      <c r="H24" s="592" t="s">
        <v>457</v>
      </c>
      <c r="I24" s="342">
        <v>40</v>
      </c>
      <c r="J24" s="338">
        <f t="shared" si="0"/>
        <v>832</v>
      </c>
      <c r="K24" s="103"/>
    </row>
    <row r="25" spans="1:11" x14ac:dyDescent="0.25">
      <c r="A25" s="469">
        <v>17</v>
      </c>
      <c r="B25" s="469">
        <v>49</v>
      </c>
      <c r="C25" s="878" t="s">
        <v>152</v>
      </c>
      <c r="D25" s="333" t="s">
        <v>9</v>
      </c>
      <c r="E25" s="801" t="s">
        <v>4</v>
      </c>
      <c r="F25" s="593">
        <v>2006</v>
      </c>
      <c r="G25" s="594" t="s">
        <v>269</v>
      </c>
      <c r="H25" s="588" t="s">
        <v>220</v>
      </c>
      <c r="I25" s="363">
        <v>38</v>
      </c>
      <c r="J25" s="329">
        <f t="shared" si="0"/>
        <v>800</v>
      </c>
      <c r="K25" s="364"/>
    </row>
    <row r="26" spans="1:11" x14ac:dyDescent="0.25">
      <c r="A26" s="469">
        <v>18</v>
      </c>
      <c r="B26" s="469">
        <v>75</v>
      </c>
      <c r="C26" s="878" t="s">
        <v>139</v>
      </c>
      <c r="D26" s="333" t="s">
        <v>416</v>
      </c>
      <c r="E26" s="26" t="s">
        <v>314</v>
      </c>
      <c r="F26" s="467">
        <v>2004</v>
      </c>
      <c r="G26" s="471" t="s">
        <v>401</v>
      </c>
      <c r="H26" s="750" t="s">
        <v>458</v>
      </c>
      <c r="I26" s="595">
        <v>34.5</v>
      </c>
      <c r="J26" s="329">
        <f t="shared" si="0"/>
        <v>744</v>
      </c>
      <c r="K26" s="515"/>
    </row>
    <row r="27" spans="1:11" x14ac:dyDescent="0.25">
      <c r="A27" s="469">
        <v>20</v>
      </c>
      <c r="B27" s="469"/>
      <c r="C27" s="892" t="s">
        <v>270</v>
      </c>
      <c r="D27" s="333" t="s">
        <v>9</v>
      </c>
      <c r="E27" s="93" t="s">
        <v>221</v>
      </c>
      <c r="F27" s="333">
        <v>1995</v>
      </c>
      <c r="G27" s="867" t="s">
        <v>32</v>
      </c>
      <c r="H27" s="751" t="s">
        <v>271</v>
      </c>
      <c r="I27" s="363">
        <v>31.5</v>
      </c>
      <c r="J27" s="329">
        <f t="shared" si="0"/>
        <v>696</v>
      </c>
      <c r="K27" s="358"/>
    </row>
    <row r="28" spans="1:11" x14ac:dyDescent="0.25">
      <c r="A28" s="793">
        <v>19</v>
      </c>
      <c r="B28" s="469"/>
      <c r="C28" s="892" t="s">
        <v>135</v>
      </c>
      <c r="D28" s="333" t="s">
        <v>9</v>
      </c>
      <c r="E28" s="93" t="s">
        <v>4</v>
      </c>
      <c r="F28" s="333">
        <v>2007</v>
      </c>
      <c r="G28" s="471" t="s">
        <v>401</v>
      </c>
      <c r="H28" s="752" t="s">
        <v>459</v>
      </c>
      <c r="I28" s="595">
        <v>30.5</v>
      </c>
      <c r="J28" s="329">
        <f t="shared" si="0"/>
        <v>680</v>
      </c>
      <c r="K28" s="358"/>
    </row>
    <row r="29" spans="1:11" x14ac:dyDescent="0.25">
      <c r="A29" s="793">
        <v>21</v>
      </c>
      <c r="B29" s="469"/>
      <c r="C29" s="892" t="s">
        <v>132</v>
      </c>
      <c r="D29" s="333" t="s">
        <v>9</v>
      </c>
      <c r="E29" s="93" t="s">
        <v>221</v>
      </c>
      <c r="F29" s="333">
        <v>2001</v>
      </c>
      <c r="G29" s="867" t="s">
        <v>34</v>
      </c>
      <c r="H29" s="753" t="s">
        <v>361</v>
      </c>
      <c r="I29" s="363">
        <v>29</v>
      </c>
      <c r="J29" s="329">
        <f t="shared" si="0"/>
        <v>656</v>
      </c>
      <c r="K29" s="358"/>
    </row>
    <row r="30" spans="1:11" ht="15.75" customHeight="1" x14ac:dyDescent="0.25">
      <c r="A30" s="469">
        <v>22</v>
      </c>
      <c r="B30" s="469"/>
      <c r="C30" s="892" t="s">
        <v>272</v>
      </c>
      <c r="D30" s="333" t="s">
        <v>9</v>
      </c>
      <c r="E30" s="93" t="s">
        <v>4</v>
      </c>
      <c r="F30" s="333">
        <v>2005</v>
      </c>
      <c r="G30" s="471" t="s">
        <v>401</v>
      </c>
      <c r="H30" s="753" t="s">
        <v>516</v>
      </c>
      <c r="I30" s="363">
        <v>29</v>
      </c>
      <c r="J30" s="329">
        <f t="shared" si="0"/>
        <v>656</v>
      </c>
      <c r="K30" s="358"/>
    </row>
    <row r="31" spans="1:11" ht="15.75" customHeight="1" x14ac:dyDescent="0.25">
      <c r="A31" s="793">
        <v>23</v>
      </c>
      <c r="B31" s="469"/>
      <c r="C31" s="892" t="s">
        <v>134</v>
      </c>
      <c r="D31" s="333" t="s">
        <v>9</v>
      </c>
      <c r="E31" s="334" t="s">
        <v>5</v>
      </c>
      <c r="F31" s="333">
        <v>2011</v>
      </c>
      <c r="G31" s="471" t="s">
        <v>401</v>
      </c>
      <c r="H31" s="753" t="s">
        <v>517</v>
      </c>
      <c r="I31" s="363">
        <v>26</v>
      </c>
      <c r="J31" s="329">
        <f t="shared" si="0"/>
        <v>608</v>
      </c>
      <c r="K31" s="358"/>
    </row>
    <row r="32" spans="1:11" x14ac:dyDescent="0.25">
      <c r="A32" s="521"/>
    </row>
    <row r="33" spans="1:11" x14ac:dyDescent="0.25">
      <c r="A33" s="521"/>
      <c r="B33" s="340" t="s">
        <v>58</v>
      </c>
      <c r="C33" s="879" t="s">
        <v>35</v>
      </c>
      <c r="D33" s="597"/>
      <c r="E33" s="432"/>
      <c r="F33" s="433"/>
      <c r="G33" s="434"/>
      <c r="H33" s="754"/>
      <c r="I33" s="598"/>
      <c r="J33" s="435"/>
      <c r="K33" s="436"/>
    </row>
    <row r="34" spans="1:11" ht="15.75" customHeight="1" x14ac:dyDescent="0.25">
      <c r="A34" s="521"/>
      <c r="B34" s="340" t="s">
        <v>316</v>
      </c>
      <c r="C34" s="1072" t="s">
        <v>36</v>
      </c>
      <c r="D34" s="1072"/>
      <c r="E34" s="1072"/>
      <c r="F34" s="1072"/>
      <c r="G34" s="1072"/>
      <c r="H34" s="1072"/>
      <c r="I34" s="1072"/>
      <c r="J34" s="1072"/>
      <c r="K34" s="1048"/>
    </row>
    <row r="35" spans="1:11" x14ac:dyDescent="0.25">
      <c r="A35" s="521"/>
      <c r="B35" s="599"/>
      <c r="C35" s="1072"/>
      <c r="D35" s="1072"/>
      <c r="E35" s="1072"/>
      <c r="F35" s="1072"/>
      <c r="G35" s="1072"/>
      <c r="H35" s="1072"/>
      <c r="I35" s="1072"/>
      <c r="J35" s="1072"/>
      <c r="K35" s="1048"/>
    </row>
    <row r="36" spans="1:11" x14ac:dyDescent="0.25">
      <c r="A36" s="521"/>
      <c r="B36" s="600"/>
      <c r="C36" s="1048"/>
      <c r="D36" s="1048"/>
      <c r="E36" s="1048"/>
      <c r="F36" s="1048"/>
      <c r="G36" s="1048"/>
      <c r="H36" s="1048"/>
      <c r="I36" s="1048"/>
      <c r="J36" s="1048"/>
      <c r="K36" s="1048"/>
    </row>
    <row r="37" spans="1:11" ht="15" x14ac:dyDescent="0.25">
      <c r="A37" s="521"/>
      <c r="B37" s="1070" t="s">
        <v>373</v>
      </c>
      <c r="C37" s="1070"/>
      <c r="D37" s="1070"/>
      <c r="E37" s="1070"/>
      <c r="F37" s="1070"/>
      <c r="G37" s="1070"/>
      <c r="H37" s="1070"/>
      <c r="I37" s="1070"/>
      <c r="J37" s="1048"/>
      <c r="K37" s="1048"/>
    </row>
    <row r="38" spans="1:11" ht="15" x14ac:dyDescent="0.25">
      <c r="A38" s="521"/>
      <c r="B38" s="1070"/>
      <c r="C38" s="1070"/>
      <c r="D38" s="1070"/>
      <c r="E38" s="1070"/>
      <c r="F38" s="1070"/>
      <c r="G38" s="1070"/>
      <c r="H38" s="1070"/>
      <c r="I38" s="1070"/>
      <c r="J38" s="440"/>
      <c r="K38" s="437"/>
    </row>
    <row r="39" spans="1:11" ht="15" x14ac:dyDescent="0.25">
      <c r="A39" s="521"/>
      <c r="B39" s="1070"/>
      <c r="C39" s="1070"/>
      <c r="D39" s="1070"/>
      <c r="E39" s="1070"/>
      <c r="F39" s="1070"/>
      <c r="G39" s="1070"/>
      <c r="H39" s="1070"/>
      <c r="I39" s="1070"/>
      <c r="J39" s="440"/>
      <c r="K39" s="437"/>
    </row>
    <row r="40" spans="1:11" x14ac:dyDescent="0.25">
      <c r="A40" s="521"/>
      <c r="B40" s="600"/>
      <c r="C40" s="880"/>
      <c r="D40" s="601"/>
      <c r="E40" s="438"/>
      <c r="F40" s="601"/>
      <c r="G40" s="437"/>
      <c r="H40" s="439"/>
      <c r="I40" s="602"/>
      <c r="J40" s="440"/>
      <c r="K40" s="437"/>
    </row>
    <row r="41" spans="1:11" x14ac:dyDescent="0.25">
      <c r="A41" s="521"/>
      <c r="B41" s="600"/>
      <c r="C41" s="880"/>
      <c r="D41" s="601"/>
      <c r="E41" s="438"/>
      <c r="F41" s="601"/>
      <c r="G41" s="437"/>
      <c r="H41" s="439"/>
      <c r="I41" s="602"/>
      <c r="J41" s="440"/>
      <c r="K41" s="437"/>
    </row>
    <row r="42" spans="1:11" x14ac:dyDescent="0.25">
      <c r="A42" s="521"/>
      <c r="B42" s="600"/>
      <c r="C42" s="880"/>
      <c r="D42" s="601"/>
      <c r="E42" s="438"/>
      <c r="F42" s="601"/>
      <c r="G42" s="437"/>
      <c r="H42" s="439"/>
      <c r="I42" s="602"/>
      <c r="J42" s="440"/>
      <c r="K42" s="437"/>
    </row>
    <row r="43" spans="1:11" x14ac:dyDescent="0.25">
      <c r="A43" s="521"/>
      <c r="B43" s="600"/>
      <c r="C43" s="880"/>
      <c r="D43" s="601"/>
      <c r="E43" s="438"/>
      <c r="F43" s="601"/>
      <c r="G43" s="437"/>
      <c r="H43" s="439"/>
      <c r="I43" s="602"/>
      <c r="J43" s="440"/>
      <c r="K43" s="437"/>
    </row>
    <row r="44" spans="1:11" x14ac:dyDescent="0.25">
      <c r="A44" s="521"/>
      <c r="B44" s="600"/>
      <c r="C44" s="880"/>
      <c r="D44" s="601"/>
      <c r="E44" s="438"/>
      <c r="F44" s="601"/>
      <c r="G44" s="437"/>
      <c r="H44" s="439"/>
      <c r="I44" s="602"/>
      <c r="J44" s="440"/>
      <c r="K44" s="437"/>
    </row>
    <row r="45" spans="1:11" x14ac:dyDescent="0.25">
      <c r="A45" s="521"/>
      <c r="B45" s="600"/>
      <c r="C45" s="880"/>
      <c r="D45" s="601"/>
      <c r="E45" s="438"/>
      <c r="F45" s="601"/>
      <c r="G45" s="437"/>
      <c r="H45" s="439"/>
      <c r="I45" s="602"/>
      <c r="J45" s="440"/>
      <c r="K45" s="437"/>
    </row>
    <row r="46" spans="1:11" x14ac:dyDescent="0.25">
      <c r="A46" s="521"/>
      <c r="B46" s="600"/>
      <c r="C46" s="880"/>
      <c r="D46" s="601"/>
      <c r="E46" s="438"/>
      <c r="F46" s="601"/>
      <c r="G46" s="437"/>
      <c r="H46" s="439"/>
      <c r="I46" s="602"/>
      <c r="J46" s="440"/>
      <c r="K46" s="437"/>
    </row>
    <row r="47" spans="1:11" x14ac:dyDescent="0.25">
      <c r="A47" s="521"/>
      <c r="B47" s="600"/>
      <c r="C47" s="880"/>
      <c r="D47" s="601"/>
      <c r="E47" s="438"/>
      <c r="F47" s="601"/>
      <c r="G47" s="437"/>
      <c r="H47" s="439"/>
      <c r="I47" s="602"/>
      <c r="J47" s="440"/>
      <c r="K47" s="437"/>
    </row>
    <row r="48" spans="1:11" x14ac:dyDescent="0.25">
      <c r="A48" s="521"/>
      <c r="B48" s="600"/>
      <c r="C48" s="880"/>
      <c r="D48" s="601"/>
      <c r="E48" s="438"/>
      <c r="F48" s="601"/>
      <c r="G48" s="437"/>
      <c r="H48" s="439"/>
      <c r="I48" s="602"/>
      <c r="J48" s="440"/>
      <c r="K48" s="437"/>
    </row>
    <row r="49" spans="1:58" x14ac:dyDescent="0.25">
      <c r="A49" s="521"/>
      <c r="B49" s="600"/>
      <c r="C49" s="880"/>
      <c r="D49" s="601"/>
      <c r="E49" s="438"/>
      <c r="F49" s="601"/>
      <c r="G49" s="437"/>
      <c r="H49" s="439"/>
      <c r="I49" s="602"/>
      <c r="J49" s="440"/>
      <c r="K49" s="437"/>
    </row>
    <row r="50" spans="1:58" x14ac:dyDescent="0.25">
      <c r="A50" s="521"/>
      <c r="B50" s="600"/>
      <c r="C50" s="880"/>
      <c r="D50" s="601"/>
      <c r="E50" s="438"/>
      <c r="F50" s="601"/>
      <c r="G50" s="437"/>
      <c r="H50" s="439"/>
      <c r="I50" s="602"/>
      <c r="J50" s="440"/>
      <c r="K50" s="437"/>
    </row>
    <row r="51" spans="1:58" x14ac:dyDescent="0.25">
      <c r="A51" s="521"/>
      <c r="B51" s="599"/>
      <c r="C51" s="881"/>
      <c r="D51" s="597"/>
      <c r="E51" s="441"/>
      <c r="F51" s="603"/>
      <c r="G51" s="868"/>
      <c r="H51" s="755"/>
      <c r="I51" s="604"/>
      <c r="J51" s="442"/>
      <c r="K51" s="443"/>
    </row>
    <row r="52" spans="1:58" s="348" customFormat="1" x14ac:dyDescent="0.25">
      <c r="A52" s="794"/>
      <c r="B52" s="1084" t="s">
        <v>18</v>
      </c>
      <c r="C52" s="1084"/>
      <c r="D52" s="1084"/>
      <c r="E52" s="1084"/>
      <c r="F52" s="1084"/>
      <c r="G52" s="1084"/>
      <c r="H52" s="1084"/>
      <c r="I52" s="1084"/>
      <c r="J52" s="1084"/>
      <c r="K52" s="1084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348" customFormat="1" x14ac:dyDescent="0.25">
      <c r="A53" s="794"/>
      <c r="B53" s="1085" t="s">
        <v>435</v>
      </c>
      <c r="C53" s="1085"/>
      <c r="D53" s="1085"/>
      <c r="E53" s="1085"/>
      <c r="F53" s="1085"/>
      <c r="G53" s="1085"/>
      <c r="H53" s="1085"/>
      <c r="I53" s="1085"/>
      <c r="J53" s="1085"/>
      <c r="K53" s="1085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x14ac:dyDescent="0.25">
      <c r="B54" s="1084" t="s">
        <v>19</v>
      </c>
      <c r="C54" s="1084"/>
      <c r="D54" s="1084"/>
      <c r="E54" s="1084"/>
      <c r="F54" s="1084"/>
      <c r="G54" s="1084"/>
      <c r="H54" s="1084"/>
      <c r="I54" s="1084"/>
      <c r="J54" s="1084"/>
      <c r="K54" s="1084"/>
    </row>
    <row r="55" spans="1:58" x14ac:dyDescent="0.25">
      <c r="B55" s="1097" t="s">
        <v>273</v>
      </c>
      <c r="C55" s="1097"/>
      <c r="D55" s="1097"/>
      <c r="E55" s="1097"/>
      <c r="F55" s="1097"/>
      <c r="G55" s="1097"/>
      <c r="H55" s="1097"/>
      <c r="I55" s="1097"/>
      <c r="J55" s="1097"/>
      <c r="K55" s="1097"/>
    </row>
    <row r="56" spans="1:58" ht="15" customHeight="1" x14ac:dyDescent="0.25">
      <c r="A56" s="1071" t="s">
        <v>20</v>
      </c>
      <c r="B56" s="1073" t="s">
        <v>565</v>
      </c>
      <c r="C56" s="1074"/>
      <c r="D56" s="1075" t="s">
        <v>0</v>
      </c>
      <c r="E56" s="1077" t="s">
        <v>1</v>
      </c>
      <c r="F56" s="1077" t="s">
        <v>17</v>
      </c>
      <c r="G56" s="1079" t="s">
        <v>375</v>
      </c>
      <c r="H56" s="1080"/>
      <c r="I56" s="1080"/>
      <c r="J56" s="1080"/>
      <c r="K56" s="1081"/>
    </row>
    <row r="57" spans="1:58" ht="24.75" customHeight="1" x14ac:dyDescent="0.25">
      <c r="A57" s="1071"/>
      <c r="B57" s="1095" t="s">
        <v>8</v>
      </c>
      <c r="C57" s="1087" t="s">
        <v>21</v>
      </c>
      <c r="D57" s="1076"/>
      <c r="E57" s="1078"/>
      <c r="F57" s="1078"/>
      <c r="G57" s="1091" t="s">
        <v>23</v>
      </c>
      <c r="H57" s="1098" t="s">
        <v>2</v>
      </c>
      <c r="I57" s="1093" t="s">
        <v>22</v>
      </c>
      <c r="J57" s="625" t="s">
        <v>3</v>
      </c>
      <c r="K57" s="1089" t="s">
        <v>437</v>
      </c>
    </row>
    <row r="58" spans="1:58" ht="23.25" customHeight="1" x14ac:dyDescent="0.25">
      <c r="A58" s="1071"/>
      <c r="B58" s="1096"/>
      <c r="C58" s="1088"/>
      <c r="D58" s="1076"/>
      <c r="E58" s="1078"/>
      <c r="F58" s="1078"/>
      <c r="G58" s="1092"/>
      <c r="H58" s="1099"/>
      <c r="I58" s="1094"/>
      <c r="J58" s="514" t="s">
        <v>24</v>
      </c>
      <c r="K58" s="1090"/>
    </row>
    <row r="59" spans="1:58" s="791" customFormat="1" ht="13.5" customHeight="1" x14ac:dyDescent="0.25">
      <c r="A59" s="793">
        <v>1</v>
      </c>
      <c r="B59" s="798">
        <v>1</v>
      </c>
      <c r="C59" s="882" t="s">
        <v>143</v>
      </c>
      <c r="D59" s="467" t="s">
        <v>311</v>
      </c>
      <c r="E59" s="26" t="s">
        <v>460</v>
      </c>
      <c r="F59" s="467">
        <v>2005</v>
      </c>
      <c r="G59" s="872" t="s">
        <v>417</v>
      </c>
      <c r="H59" s="592" t="s">
        <v>461</v>
      </c>
      <c r="I59" s="363">
        <v>44</v>
      </c>
      <c r="J59" s="336">
        <f t="shared" ref="J59:J74" si="1">((I59+12)*1000)/62.5</f>
        <v>896</v>
      </c>
      <c r="K59" s="174">
        <v>1</v>
      </c>
    </row>
    <row r="60" spans="1:58" s="791" customFormat="1" ht="21.75" customHeight="1" x14ac:dyDescent="0.25">
      <c r="A60" s="793">
        <v>2</v>
      </c>
      <c r="B60" s="798">
        <v>2</v>
      </c>
      <c r="C60" s="882" t="s">
        <v>336</v>
      </c>
      <c r="D60" s="467" t="s">
        <v>298</v>
      </c>
      <c r="E60" s="26" t="s">
        <v>460</v>
      </c>
      <c r="F60" s="467">
        <v>2005</v>
      </c>
      <c r="G60" s="629" t="s">
        <v>462</v>
      </c>
      <c r="H60" s="592" t="s">
        <v>463</v>
      </c>
      <c r="I60" s="363">
        <v>43</v>
      </c>
      <c r="J60" s="336">
        <f t="shared" si="1"/>
        <v>880</v>
      </c>
      <c r="K60" s="367">
        <v>2</v>
      </c>
    </row>
    <row r="61" spans="1:58" s="791" customFormat="1" ht="26.25" customHeight="1" x14ac:dyDescent="0.25">
      <c r="A61" s="793">
        <v>3</v>
      </c>
      <c r="B61" s="798">
        <v>3</v>
      </c>
      <c r="C61" s="882" t="s">
        <v>148</v>
      </c>
      <c r="D61" s="467" t="s">
        <v>317</v>
      </c>
      <c r="E61" s="103" t="s">
        <v>464</v>
      </c>
      <c r="F61" s="467">
        <v>2009</v>
      </c>
      <c r="G61" s="872" t="s">
        <v>423</v>
      </c>
      <c r="H61" s="592" t="s">
        <v>461</v>
      </c>
      <c r="I61" s="605">
        <v>44</v>
      </c>
      <c r="J61" s="606">
        <f t="shared" si="1"/>
        <v>896</v>
      </c>
      <c r="K61" s="607" t="s">
        <v>81</v>
      </c>
    </row>
    <row r="62" spans="1:58" s="791" customFormat="1" x14ac:dyDescent="0.25">
      <c r="A62" s="793">
        <v>4</v>
      </c>
      <c r="B62" s="798">
        <v>4</v>
      </c>
      <c r="C62" s="882" t="s">
        <v>129</v>
      </c>
      <c r="D62" s="467" t="s">
        <v>319</v>
      </c>
      <c r="E62" s="93" t="s">
        <v>4</v>
      </c>
      <c r="F62" s="467">
        <v>2007</v>
      </c>
      <c r="G62" s="872" t="s">
        <v>376</v>
      </c>
      <c r="H62" s="592" t="s">
        <v>465</v>
      </c>
      <c r="I62" s="363">
        <v>42.5</v>
      </c>
      <c r="J62" s="336">
        <f t="shared" si="1"/>
        <v>872</v>
      </c>
      <c r="K62" s="421" t="s">
        <v>466</v>
      </c>
    </row>
    <row r="63" spans="1:58" s="791" customFormat="1" x14ac:dyDescent="0.25">
      <c r="A63" s="793">
        <v>5</v>
      </c>
      <c r="B63" s="798">
        <v>5</v>
      </c>
      <c r="C63" s="882" t="s">
        <v>276</v>
      </c>
      <c r="D63" s="467" t="s">
        <v>298</v>
      </c>
      <c r="E63" s="366" t="s">
        <v>4</v>
      </c>
      <c r="F63" s="467">
        <v>2008</v>
      </c>
      <c r="G63" s="872" t="s">
        <v>467</v>
      </c>
      <c r="H63" s="592" t="s">
        <v>465</v>
      </c>
      <c r="I63" s="363">
        <v>42.5</v>
      </c>
      <c r="J63" s="336">
        <f t="shared" si="1"/>
        <v>872</v>
      </c>
      <c r="K63" s="421" t="s">
        <v>466</v>
      </c>
    </row>
    <row r="64" spans="1:58" s="470" customFormat="1" ht="24.75" customHeight="1" x14ac:dyDescent="0.25">
      <c r="A64" s="793">
        <v>6</v>
      </c>
      <c r="B64" s="798">
        <v>6</v>
      </c>
      <c r="C64" s="883" t="s">
        <v>141</v>
      </c>
      <c r="D64" s="467" t="s">
        <v>303</v>
      </c>
      <c r="E64" s="103" t="s">
        <v>464</v>
      </c>
      <c r="F64" s="467">
        <v>2010</v>
      </c>
      <c r="G64" s="865" t="s">
        <v>456</v>
      </c>
      <c r="H64" s="592" t="s">
        <v>457</v>
      </c>
      <c r="I64" s="363">
        <v>40</v>
      </c>
      <c r="J64" s="336">
        <f t="shared" si="1"/>
        <v>832</v>
      </c>
      <c r="K64" s="422" t="s">
        <v>84</v>
      </c>
    </row>
    <row r="65" spans="1:16" s="791" customFormat="1" ht="15" customHeight="1" x14ac:dyDescent="0.25">
      <c r="A65" s="793">
        <v>7</v>
      </c>
      <c r="B65" s="798">
        <v>7</v>
      </c>
      <c r="C65" s="882" t="s">
        <v>277</v>
      </c>
      <c r="D65" s="467" t="s">
        <v>310</v>
      </c>
      <c r="E65" s="103" t="s">
        <v>464</v>
      </c>
      <c r="F65" s="467">
        <v>2005</v>
      </c>
      <c r="G65" s="872" t="s">
        <v>354</v>
      </c>
      <c r="H65" s="592" t="s">
        <v>468</v>
      </c>
      <c r="I65" s="363">
        <v>39</v>
      </c>
      <c r="J65" s="336">
        <f t="shared" si="1"/>
        <v>816</v>
      </c>
      <c r="K65" s="608" t="s">
        <v>469</v>
      </c>
    </row>
    <row r="66" spans="1:16" s="791" customFormat="1" x14ac:dyDescent="0.25">
      <c r="A66" s="793">
        <v>8</v>
      </c>
      <c r="B66" s="798">
        <v>8</v>
      </c>
      <c r="C66" s="882" t="s">
        <v>332</v>
      </c>
      <c r="D66" s="467" t="s">
        <v>298</v>
      </c>
      <c r="E66" s="366" t="s">
        <v>4</v>
      </c>
      <c r="F66" s="467">
        <v>2005</v>
      </c>
      <c r="G66" s="872" t="s">
        <v>390</v>
      </c>
      <c r="H66" s="592" t="s">
        <v>468</v>
      </c>
      <c r="I66" s="363">
        <v>39</v>
      </c>
      <c r="J66" s="336">
        <f t="shared" si="1"/>
        <v>816</v>
      </c>
      <c r="K66" s="608" t="s">
        <v>469</v>
      </c>
    </row>
    <row r="67" spans="1:16" s="791" customFormat="1" ht="18" customHeight="1" x14ac:dyDescent="0.25">
      <c r="A67" s="793">
        <v>9</v>
      </c>
      <c r="B67" s="798">
        <v>9</v>
      </c>
      <c r="C67" s="882" t="s">
        <v>286</v>
      </c>
      <c r="D67" s="467" t="s">
        <v>315</v>
      </c>
      <c r="E67" s="802" t="s">
        <v>464</v>
      </c>
      <c r="F67" s="467">
        <v>2009</v>
      </c>
      <c r="G67" s="872" t="s">
        <v>456</v>
      </c>
      <c r="H67" s="592" t="s">
        <v>468</v>
      </c>
      <c r="I67" s="363">
        <v>39</v>
      </c>
      <c r="J67" s="336">
        <f t="shared" si="1"/>
        <v>816</v>
      </c>
      <c r="K67" s="608" t="s">
        <v>469</v>
      </c>
    </row>
    <row r="68" spans="1:16" s="791" customFormat="1" x14ac:dyDescent="0.25">
      <c r="A68" s="793">
        <v>10</v>
      </c>
      <c r="B68" s="798">
        <v>10</v>
      </c>
      <c r="C68" s="882" t="s">
        <v>157</v>
      </c>
      <c r="D68" s="467" t="s">
        <v>307</v>
      </c>
      <c r="E68" s="802" t="s">
        <v>464</v>
      </c>
      <c r="F68" s="467">
        <v>2010</v>
      </c>
      <c r="G68" s="872" t="s">
        <v>346</v>
      </c>
      <c r="H68" s="592" t="s">
        <v>468</v>
      </c>
      <c r="I68" s="363">
        <v>39</v>
      </c>
      <c r="J68" s="336">
        <f t="shared" si="1"/>
        <v>816</v>
      </c>
      <c r="K68" s="608" t="s">
        <v>469</v>
      </c>
    </row>
    <row r="69" spans="1:16" s="791" customFormat="1" x14ac:dyDescent="0.25">
      <c r="A69" s="793">
        <v>11</v>
      </c>
      <c r="B69" s="798">
        <v>11</v>
      </c>
      <c r="C69" s="882" t="s">
        <v>279</v>
      </c>
      <c r="D69" s="467" t="s">
        <v>317</v>
      </c>
      <c r="E69" s="366" t="s">
        <v>4</v>
      </c>
      <c r="F69" s="467">
        <v>2008</v>
      </c>
      <c r="G69" s="872" t="s">
        <v>423</v>
      </c>
      <c r="H69" s="592" t="s">
        <v>468</v>
      </c>
      <c r="I69" s="363">
        <v>39</v>
      </c>
      <c r="J69" s="336">
        <f t="shared" si="1"/>
        <v>816</v>
      </c>
      <c r="K69" s="608" t="s">
        <v>469</v>
      </c>
    </row>
    <row r="70" spans="1:16" s="791" customFormat="1" ht="16.5" thickBot="1" x14ac:dyDescent="0.3">
      <c r="A70" s="1046">
        <v>12</v>
      </c>
      <c r="B70" s="799">
        <v>12</v>
      </c>
      <c r="C70" s="887" t="s">
        <v>274</v>
      </c>
      <c r="D70" s="609" t="s">
        <v>323</v>
      </c>
      <c r="E70" s="610" t="s">
        <v>4</v>
      </c>
      <c r="F70" s="609">
        <v>2005</v>
      </c>
      <c r="G70" s="873" t="s">
        <v>275</v>
      </c>
      <c r="H70" s="876" t="s">
        <v>468</v>
      </c>
      <c r="I70" s="416">
        <v>39</v>
      </c>
      <c r="J70" s="417">
        <f t="shared" si="1"/>
        <v>816</v>
      </c>
      <c r="K70" s="608" t="s">
        <v>469</v>
      </c>
    </row>
    <row r="71" spans="1:16" s="791" customFormat="1" ht="16.5" thickTop="1" x14ac:dyDescent="0.25">
      <c r="A71" s="1044">
        <v>13</v>
      </c>
      <c r="B71" s="800">
        <v>13</v>
      </c>
      <c r="C71" s="1045" t="s">
        <v>278</v>
      </c>
      <c r="D71" s="613" t="s">
        <v>307</v>
      </c>
      <c r="E71" s="614" t="s">
        <v>4</v>
      </c>
      <c r="F71" s="613">
        <v>2005</v>
      </c>
      <c r="G71" s="877" t="s">
        <v>425</v>
      </c>
      <c r="H71" s="854" t="s">
        <v>470</v>
      </c>
      <c r="I71" s="415">
        <v>38</v>
      </c>
      <c r="J71" s="615">
        <f t="shared" si="1"/>
        <v>800</v>
      </c>
      <c r="K71" s="591">
        <v>13</v>
      </c>
    </row>
    <row r="72" spans="1:16" s="791" customFormat="1" x14ac:dyDescent="0.25">
      <c r="A72" s="793">
        <v>14</v>
      </c>
      <c r="B72" s="798">
        <v>14</v>
      </c>
      <c r="C72" s="947" t="s">
        <v>152</v>
      </c>
      <c r="D72" s="467" t="s">
        <v>416</v>
      </c>
      <c r="E72" s="366" t="s">
        <v>4</v>
      </c>
      <c r="F72" s="467">
        <v>2006</v>
      </c>
      <c r="G72" s="872" t="s">
        <v>443</v>
      </c>
      <c r="H72" s="592" t="s">
        <v>471</v>
      </c>
      <c r="I72" s="363">
        <v>38</v>
      </c>
      <c r="J72" s="336">
        <f t="shared" si="1"/>
        <v>800</v>
      </c>
      <c r="K72" s="420">
        <v>14</v>
      </c>
    </row>
    <row r="73" spans="1:16" s="470" customFormat="1" x14ac:dyDescent="0.25">
      <c r="A73" s="793">
        <v>15</v>
      </c>
      <c r="B73" s="800">
        <v>15</v>
      </c>
      <c r="C73" s="882" t="s">
        <v>338</v>
      </c>
      <c r="D73" s="467" t="s">
        <v>298</v>
      </c>
      <c r="E73" s="779" t="s">
        <v>4</v>
      </c>
      <c r="F73" s="467">
        <v>2007</v>
      </c>
      <c r="G73" s="865" t="s">
        <v>354</v>
      </c>
      <c r="H73" s="592" t="s">
        <v>471</v>
      </c>
      <c r="I73" s="363">
        <v>38</v>
      </c>
      <c r="J73" s="336">
        <f t="shared" si="1"/>
        <v>800</v>
      </c>
      <c r="K73" s="420">
        <v>15</v>
      </c>
      <c r="M73" s="791"/>
      <c r="N73" s="791"/>
      <c r="O73" s="791"/>
      <c r="P73" s="791"/>
    </row>
    <row r="74" spans="1:16" s="791" customFormat="1" x14ac:dyDescent="0.25">
      <c r="A74" s="793">
        <v>16</v>
      </c>
      <c r="B74" s="798">
        <v>16</v>
      </c>
      <c r="C74" s="882" t="s">
        <v>130</v>
      </c>
      <c r="D74" s="467" t="s">
        <v>303</v>
      </c>
      <c r="E74" s="366" t="s">
        <v>4</v>
      </c>
      <c r="F74" s="467">
        <v>2005</v>
      </c>
      <c r="G74" s="872" t="s">
        <v>390</v>
      </c>
      <c r="H74" s="592" t="s">
        <v>471</v>
      </c>
      <c r="I74" s="363">
        <v>38</v>
      </c>
      <c r="J74" s="336">
        <f t="shared" si="1"/>
        <v>800</v>
      </c>
      <c r="K74" s="420">
        <v>16</v>
      </c>
    </row>
    <row r="75" spans="1:16" x14ac:dyDescent="0.25">
      <c r="A75" s="793">
        <v>17</v>
      </c>
      <c r="B75" s="612"/>
      <c r="C75" s="947" t="s">
        <v>135</v>
      </c>
      <c r="D75" s="333" t="s">
        <v>9</v>
      </c>
      <c r="E75" s="775" t="s">
        <v>4</v>
      </c>
      <c r="F75" s="518">
        <v>2007</v>
      </c>
      <c r="G75" s="642" t="s">
        <v>401</v>
      </c>
      <c r="H75" s="756" t="s">
        <v>459</v>
      </c>
      <c r="I75" s="616">
        <v>30.5</v>
      </c>
      <c r="J75" s="444">
        <f>((I75+12)*1000)/62.5</f>
        <v>680</v>
      </c>
      <c r="K75" s="617"/>
    </row>
    <row r="76" spans="1:16" ht="21" customHeight="1" x14ac:dyDescent="0.25">
      <c r="A76" s="793">
        <v>18</v>
      </c>
      <c r="B76" s="28"/>
      <c r="C76" s="895" t="s">
        <v>134</v>
      </c>
      <c r="D76" s="346" t="s">
        <v>9</v>
      </c>
      <c r="E76" s="180" t="s">
        <v>5</v>
      </c>
      <c r="F76" s="180">
        <v>2011</v>
      </c>
      <c r="G76" s="869" t="s">
        <v>561</v>
      </c>
      <c r="H76" s="757" t="s">
        <v>515</v>
      </c>
      <c r="I76" s="363">
        <v>27</v>
      </c>
      <c r="J76" s="338">
        <f>((I76+12)*1000)/62.5</f>
        <v>624</v>
      </c>
      <c r="K76" s="618"/>
    </row>
    <row r="77" spans="1:16" x14ac:dyDescent="0.25">
      <c r="A77" s="793">
        <v>19</v>
      </c>
      <c r="B77" s="409"/>
      <c r="C77" s="895" t="s">
        <v>170</v>
      </c>
      <c r="D77" s="346" t="s">
        <v>9</v>
      </c>
      <c r="E77" s="93" t="s">
        <v>5</v>
      </c>
      <c r="F77" s="517">
        <v>2011</v>
      </c>
      <c r="G77" s="867" t="s">
        <v>363</v>
      </c>
      <c r="H77" s="758" t="s">
        <v>362</v>
      </c>
      <c r="I77" s="363">
        <v>22.5</v>
      </c>
      <c r="J77" s="338">
        <f>((I77+12)*1000)/62.5</f>
        <v>552</v>
      </c>
      <c r="K77" s="358"/>
    </row>
    <row r="78" spans="1:16" ht="25.5" x14ac:dyDescent="0.25">
      <c r="A78" s="793">
        <v>20</v>
      </c>
      <c r="B78" s="28"/>
      <c r="C78" s="948" t="s">
        <v>242</v>
      </c>
      <c r="D78" s="346" t="s">
        <v>9</v>
      </c>
      <c r="E78" s="180" t="s">
        <v>5</v>
      </c>
      <c r="F78" s="180">
        <v>2009</v>
      </c>
      <c r="G78" s="870" t="s">
        <v>280</v>
      </c>
      <c r="H78" s="757" t="s">
        <v>241</v>
      </c>
      <c r="I78" s="363">
        <v>20</v>
      </c>
      <c r="J78" s="338">
        <f>((I78+12)*1000)/62.5</f>
        <v>512</v>
      </c>
      <c r="K78" s="372"/>
    </row>
    <row r="79" spans="1:16" x14ac:dyDescent="0.25">
      <c r="A79" s="793">
        <v>21</v>
      </c>
      <c r="B79" s="409"/>
      <c r="C79" s="895" t="s">
        <v>281</v>
      </c>
      <c r="D79" s="346" t="s">
        <v>9</v>
      </c>
      <c r="E79" s="180" t="s">
        <v>4</v>
      </c>
      <c r="F79" s="180">
        <v>2005</v>
      </c>
      <c r="G79" s="869" t="s">
        <v>283</v>
      </c>
      <c r="H79" s="757" t="s">
        <v>282</v>
      </c>
      <c r="I79" s="363">
        <v>14</v>
      </c>
      <c r="J79" s="338">
        <f>((I79+12)*1000)/62.5</f>
        <v>416</v>
      </c>
      <c r="K79" s="515"/>
    </row>
    <row r="80" spans="1:16" ht="17.25" customHeight="1" x14ac:dyDescent="0.25">
      <c r="A80" s="521"/>
      <c r="B80" s="60"/>
      <c r="C80" s="1082" t="s">
        <v>36</v>
      </c>
      <c r="D80" s="1082"/>
      <c r="E80" s="1082"/>
      <c r="F80" s="1082"/>
      <c r="G80" s="1082"/>
      <c r="H80" s="1082"/>
      <c r="I80" s="1082"/>
      <c r="J80" s="1082"/>
      <c r="K80" s="1082"/>
    </row>
    <row r="81" spans="1:11" ht="16.5" customHeight="1" x14ac:dyDescent="0.25">
      <c r="A81" s="521"/>
      <c r="B81" s="60"/>
      <c r="C81" s="1082"/>
      <c r="D81" s="1082"/>
      <c r="E81" s="1082"/>
      <c r="F81" s="1082"/>
      <c r="G81" s="1082"/>
      <c r="H81" s="1082"/>
      <c r="I81" s="1082"/>
      <c r="J81" s="1082"/>
      <c r="K81" s="1082"/>
    </row>
    <row r="82" spans="1:11" ht="16.5" customHeight="1" x14ac:dyDescent="0.25">
      <c r="A82" s="521"/>
      <c r="B82" s="340" t="s">
        <v>58</v>
      </c>
      <c r="C82" s="885" t="s">
        <v>35</v>
      </c>
      <c r="D82" s="771"/>
      <c r="E82" s="18"/>
      <c r="F82" s="373"/>
      <c r="G82" s="374"/>
      <c r="H82" s="759"/>
      <c r="I82" s="619"/>
      <c r="J82" s="375"/>
      <c r="K82" s="339"/>
    </row>
    <row r="83" spans="1:11" ht="16.5" customHeight="1" x14ac:dyDescent="0.25">
      <c r="A83" s="521"/>
      <c r="B83" s="60"/>
      <c r="C83" s="886"/>
      <c r="D83" s="622"/>
      <c r="E83" s="806"/>
      <c r="F83" s="622"/>
      <c r="G83" s="4"/>
      <c r="H83" s="2"/>
      <c r="I83" s="623"/>
      <c r="J83" s="2"/>
      <c r="K83" s="4"/>
    </row>
    <row r="84" spans="1:11" ht="15" customHeight="1" x14ac:dyDescent="0.25">
      <c r="A84" s="521"/>
      <c r="B84" s="340" t="s">
        <v>316</v>
      </c>
      <c r="C84" s="1083" t="s">
        <v>372</v>
      </c>
      <c r="D84" s="1083"/>
      <c r="E84" s="1083"/>
      <c r="F84" s="1083"/>
      <c r="G84" s="1083"/>
      <c r="H84" s="1083"/>
      <c r="I84" s="1083"/>
      <c r="J84" s="1083"/>
      <c r="K84" s="1083"/>
    </row>
    <row r="85" spans="1:11" ht="15" customHeight="1" x14ac:dyDescent="0.25">
      <c r="A85" s="521"/>
      <c r="B85" s="60"/>
      <c r="C85" s="1083"/>
      <c r="D85" s="1083"/>
      <c r="E85" s="1083"/>
      <c r="F85" s="1083"/>
      <c r="G85" s="1083"/>
      <c r="H85" s="1083"/>
      <c r="I85" s="1083"/>
      <c r="J85" s="1083"/>
      <c r="K85" s="1083"/>
    </row>
    <row r="86" spans="1:11" ht="16.5" customHeight="1" x14ac:dyDescent="0.25">
      <c r="A86" s="521"/>
      <c r="B86" s="60"/>
      <c r="C86" s="772"/>
      <c r="D86" s="620"/>
      <c r="E86" s="804"/>
      <c r="F86" s="621"/>
      <c r="G86" s="455"/>
      <c r="H86" s="760"/>
      <c r="I86" s="455"/>
      <c r="J86" s="455"/>
      <c r="K86" s="455"/>
    </row>
    <row r="87" spans="1:11" ht="16.5" customHeight="1" x14ac:dyDescent="0.25">
      <c r="A87" s="521"/>
      <c r="B87" s="1070" t="s">
        <v>373</v>
      </c>
      <c r="C87" s="1070"/>
      <c r="D87" s="1070"/>
      <c r="E87" s="1070"/>
      <c r="F87" s="1070"/>
      <c r="G87" s="1070"/>
      <c r="H87" s="1070"/>
      <c r="I87" s="1070"/>
      <c r="J87" s="455"/>
      <c r="K87" s="455"/>
    </row>
    <row r="88" spans="1:11" ht="15" customHeight="1" x14ac:dyDescent="0.25">
      <c r="A88" s="521"/>
      <c r="B88" s="1070"/>
      <c r="C88" s="1070"/>
      <c r="D88" s="1070"/>
      <c r="E88" s="1070"/>
      <c r="F88" s="1070"/>
      <c r="G88" s="1070"/>
      <c r="H88" s="1070"/>
      <c r="I88" s="1070"/>
      <c r="J88" s="455"/>
      <c r="K88" s="455"/>
    </row>
    <row r="89" spans="1:11" ht="15" x14ac:dyDescent="0.25">
      <c r="A89" s="521"/>
      <c r="B89" s="1070"/>
      <c r="C89" s="1070"/>
      <c r="D89" s="1070"/>
      <c r="E89" s="1070"/>
      <c r="F89" s="1070"/>
      <c r="G89" s="1070"/>
      <c r="H89" s="1070"/>
      <c r="I89" s="1070"/>
      <c r="J89" s="190"/>
      <c r="K89" s="339"/>
    </row>
    <row r="90" spans="1:11" x14ac:dyDescent="0.25">
      <c r="A90" s="521"/>
      <c r="B90" s="60"/>
      <c r="C90" s="886"/>
      <c r="D90" s="622"/>
      <c r="E90" s="328"/>
      <c r="F90" s="622"/>
      <c r="G90" s="4"/>
      <c r="H90" s="2"/>
      <c r="I90" s="623"/>
      <c r="J90" s="190"/>
      <c r="K90" s="339"/>
    </row>
    <row r="91" spans="1:11" x14ac:dyDescent="0.25">
      <c r="A91" s="521"/>
      <c r="B91" s="60"/>
      <c r="C91" s="886"/>
      <c r="D91" s="622"/>
      <c r="E91" s="328"/>
      <c r="F91" s="622"/>
      <c r="G91" s="4"/>
      <c r="H91" s="2"/>
      <c r="I91" s="623"/>
      <c r="J91" s="190"/>
      <c r="K91" s="339"/>
    </row>
    <row r="92" spans="1:11" x14ac:dyDescent="0.25">
      <c r="A92" s="521"/>
      <c r="B92" s="60"/>
      <c r="C92" s="886"/>
      <c r="D92" s="622"/>
      <c r="E92" s="328"/>
      <c r="F92" s="622"/>
      <c r="G92" s="4"/>
      <c r="H92" s="2"/>
      <c r="I92" s="623"/>
      <c r="J92" s="190"/>
      <c r="K92" s="339"/>
    </row>
    <row r="93" spans="1:11" x14ac:dyDescent="0.25">
      <c r="A93" s="521"/>
      <c r="B93" s="60"/>
      <c r="C93" s="886"/>
      <c r="D93" s="622"/>
      <c r="E93" s="328"/>
      <c r="F93" s="622"/>
      <c r="G93" s="4"/>
      <c r="H93" s="2"/>
      <c r="I93" s="623"/>
      <c r="J93" s="190"/>
      <c r="K93" s="339"/>
    </row>
    <row r="94" spans="1:11" x14ac:dyDescent="0.25">
      <c r="A94" s="521"/>
      <c r="B94" s="60"/>
      <c r="C94" s="886"/>
      <c r="D94" s="622"/>
      <c r="E94" s="328"/>
      <c r="F94" s="622"/>
      <c r="G94" s="4"/>
      <c r="H94" s="2"/>
      <c r="I94" s="623"/>
      <c r="J94" s="190"/>
      <c r="K94" s="339"/>
    </row>
    <row r="95" spans="1:11" x14ac:dyDescent="0.25">
      <c r="A95" s="521"/>
      <c r="B95" s="60"/>
      <c r="C95" s="886"/>
      <c r="D95" s="622"/>
      <c r="E95" s="328"/>
      <c r="F95" s="622"/>
      <c r="G95" s="4"/>
      <c r="H95" s="2"/>
      <c r="I95" s="623"/>
      <c r="J95" s="190"/>
      <c r="K95" s="339"/>
    </row>
    <row r="96" spans="1:11" x14ac:dyDescent="0.25">
      <c r="A96" s="521"/>
      <c r="B96" s="60"/>
      <c r="C96" s="886"/>
      <c r="D96" s="622"/>
      <c r="E96" s="328"/>
      <c r="F96" s="622"/>
      <c r="G96" s="4"/>
      <c r="H96" s="2"/>
      <c r="I96" s="623"/>
      <c r="J96" s="190"/>
      <c r="K96" s="339"/>
    </row>
    <row r="97" spans="1:11" x14ac:dyDescent="0.25">
      <c r="A97" s="521"/>
      <c r="B97" s="60"/>
      <c r="C97" s="886"/>
      <c r="D97" s="622"/>
      <c r="E97" s="328"/>
      <c r="F97" s="622"/>
      <c r="G97" s="4"/>
      <c r="H97" s="2"/>
      <c r="I97" s="623"/>
      <c r="J97" s="190"/>
      <c r="K97" s="339"/>
    </row>
    <row r="98" spans="1:11" x14ac:dyDescent="0.25">
      <c r="A98" s="521"/>
      <c r="B98" s="60"/>
      <c r="C98" s="886"/>
      <c r="D98" s="622"/>
      <c r="E98" s="328"/>
      <c r="F98" s="622"/>
      <c r="G98" s="4"/>
      <c r="H98" s="2"/>
      <c r="I98" s="623"/>
      <c r="J98" s="190"/>
      <c r="K98" s="339"/>
    </row>
    <row r="99" spans="1:11" x14ac:dyDescent="0.25">
      <c r="A99" s="521"/>
      <c r="B99" s="340"/>
      <c r="C99" s="885"/>
      <c r="D99" s="551"/>
      <c r="E99" s="778"/>
      <c r="F99" s="551"/>
      <c r="G99" s="339"/>
      <c r="H99" s="13"/>
      <c r="I99" s="624"/>
      <c r="J99" s="368"/>
      <c r="K99" s="339"/>
    </row>
    <row r="100" spans="1:11" x14ac:dyDescent="0.25">
      <c r="A100" s="521"/>
      <c r="B100" s="1084" t="s">
        <v>18</v>
      </c>
      <c r="C100" s="1084"/>
      <c r="D100" s="1084"/>
      <c r="E100" s="1084"/>
      <c r="F100" s="1084"/>
      <c r="G100" s="1084"/>
      <c r="H100" s="1084"/>
      <c r="I100" s="1084"/>
      <c r="J100" s="1084"/>
      <c r="K100" s="1084"/>
    </row>
    <row r="101" spans="1:11" x14ac:dyDescent="0.25">
      <c r="A101" s="521"/>
      <c r="B101" s="1085" t="s">
        <v>435</v>
      </c>
      <c r="C101" s="1085"/>
      <c r="D101" s="1085"/>
      <c r="E101" s="1085"/>
      <c r="F101" s="1085"/>
      <c r="G101" s="1085"/>
      <c r="H101" s="1085"/>
      <c r="I101" s="1085"/>
      <c r="J101" s="1085"/>
      <c r="K101" s="1085"/>
    </row>
    <row r="102" spans="1:11" x14ac:dyDescent="0.25">
      <c r="A102" s="521"/>
      <c r="B102" s="1084" t="s">
        <v>19</v>
      </c>
      <c r="C102" s="1084"/>
      <c r="D102" s="1084"/>
      <c r="E102" s="1084"/>
      <c r="F102" s="1084"/>
      <c r="G102" s="1084"/>
      <c r="H102" s="1084"/>
      <c r="I102" s="1084"/>
      <c r="J102" s="1084"/>
      <c r="K102" s="1084"/>
    </row>
    <row r="103" spans="1:11" x14ac:dyDescent="0.25">
      <c r="A103" s="521"/>
      <c r="B103" s="340"/>
      <c r="C103" s="885"/>
      <c r="D103" s="551"/>
      <c r="F103" s="551" t="s">
        <v>154</v>
      </c>
      <c r="G103" s="339"/>
      <c r="H103" s="13"/>
      <c r="I103" s="624"/>
      <c r="J103" s="369"/>
      <c r="K103" s="339"/>
    </row>
    <row r="104" spans="1:11" ht="12.75" customHeight="1" x14ac:dyDescent="0.25">
      <c r="A104" s="1071" t="s">
        <v>20</v>
      </c>
      <c r="B104" s="1073" t="s">
        <v>565</v>
      </c>
      <c r="C104" s="1074"/>
      <c r="D104" s="1075" t="s">
        <v>0</v>
      </c>
      <c r="E104" s="1077" t="s">
        <v>1</v>
      </c>
      <c r="F104" s="1077" t="s">
        <v>17</v>
      </c>
      <c r="G104" s="1079" t="s">
        <v>375</v>
      </c>
      <c r="H104" s="1080"/>
      <c r="I104" s="1080"/>
      <c r="J104" s="1080"/>
      <c r="K104" s="1081"/>
    </row>
    <row r="105" spans="1:11" ht="35.25" customHeight="1" x14ac:dyDescent="0.25">
      <c r="A105" s="1071"/>
      <c r="B105" s="1095" t="s">
        <v>8</v>
      </c>
      <c r="C105" s="1087" t="s">
        <v>21</v>
      </c>
      <c r="D105" s="1076"/>
      <c r="E105" s="1078"/>
      <c r="F105" s="1078"/>
      <c r="G105" s="1091" t="s">
        <v>23</v>
      </c>
      <c r="H105" s="1098" t="s">
        <v>2</v>
      </c>
      <c r="I105" s="1093" t="s">
        <v>22</v>
      </c>
      <c r="J105" s="625" t="s">
        <v>3</v>
      </c>
      <c r="K105" s="1089" t="s">
        <v>437</v>
      </c>
    </row>
    <row r="106" spans="1:11" ht="18" customHeight="1" x14ac:dyDescent="0.25">
      <c r="A106" s="1071"/>
      <c r="B106" s="1096"/>
      <c r="C106" s="1088"/>
      <c r="D106" s="1076"/>
      <c r="E106" s="1078"/>
      <c r="F106" s="1078"/>
      <c r="G106" s="1092"/>
      <c r="H106" s="1099"/>
      <c r="I106" s="1094"/>
      <c r="J106" s="514" t="s">
        <v>24</v>
      </c>
      <c r="K106" s="1090"/>
    </row>
    <row r="107" spans="1:11" ht="16.5" customHeight="1" x14ac:dyDescent="0.25">
      <c r="A107" s="795">
        <v>1</v>
      </c>
      <c r="B107" s="780">
        <v>1</v>
      </c>
      <c r="C107" s="882" t="s">
        <v>148</v>
      </c>
      <c r="D107" s="627" t="s">
        <v>317</v>
      </c>
      <c r="E107" s="773" t="s">
        <v>464</v>
      </c>
      <c r="F107" s="516">
        <v>2009</v>
      </c>
      <c r="G107" s="871" t="s">
        <v>423</v>
      </c>
      <c r="H107" s="588" t="s">
        <v>461</v>
      </c>
      <c r="I107" s="363">
        <v>52</v>
      </c>
      <c r="J107" s="376">
        <f t="shared" ref="J107:J123" si="2">((I107)*1000)/55</f>
        <v>945.4545454545455</v>
      </c>
      <c r="K107" s="174">
        <v>1</v>
      </c>
    </row>
    <row r="108" spans="1:11" ht="16.5" customHeight="1" x14ac:dyDescent="0.25">
      <c r="A108" s="795">
        <v>2</v>
      </c>
      <c r="B108" s="467">
        <v>2</v>
      </c>
      <c r="C108" s="882" t="s">
        <v>141</v>
      </c>
      <c r="D108" s="627" t="s">
        <v>303</v>
      </c>
      <c r="E108" s="773" t="s">
        <v>464</v>
      </c>
      <c r="F108" s="628">
        <v>2010</v>
      </c>
      <c r="G108" s="872" t="s">
        <v>456</v>
      </c>
      <c r="H108" s="588" t="s">
        <v>457</v>
      </c>
      <c r="I108" s="363">
        <v>50</v>
      </c>
      <c r="J108" s="376">
        <f t="shared" si="2"/>
        <v>909.09090909090912</v>
      </c>
      <c r="K108" s="175">
        <v>2</v>
      </c>
    </row>
    <row r="109" spans="1:11" ht="16.5" customHeight="1" x14ac:dyDescent="0.25">
      <c r="A109" s="795">
        <v>3</v>
      </c>
      <c r="B109" s="467">
        <v>3</v>
      </c>
      <c r="C109" s="882" t="s">
        <v>286</v>
      </c>
      <c r="D109" s="627" t="s">
        <v>315</v>
      </c>
      <c r="E109" s="773" t="s">
        <v>464</v>
      </c>
      <c r="F109" s="628">
        <v>2009</v>
      </c>
      <c r="G109" s="872" t="s">
        <v>456</v>
      </c>
      <c r="H109" s="588" t="s">
        <v>468</v>
      </c>
      <c r="I109" s="363">
        <v>50</v>
      </c>
      <c r="J109" s="376">
        <f t="shared" si="2"/>
        <v>909.09090909090912</v>
      </c>
      <c r="K109" s="176">
        <v>3</v>
      </c>
    </row>
    <row r="110" spans="1:11" s="470" customFormat="1" ht="16.5" customHeight="1" x14ac:dyDescent="0.25">
      <c r="A110" s="795">
        <v>4</v>
      </c>
      <c r="B110" s="467">
        <v>4</v>
      </c>
      <c r="C110" s="883" t="s">
        <v>157</v>
      </c>
      <c r="D110" s="627" t="s">
        <v>307</v>
      </c>
      <c r="E110" s="786" t="s">
        <v>464</v>
      </c>
      <c r="F110" s="467">
        <v>2010</v>
      </c>
      <c r="G110" s="865" t="s">
        <v>346</v>
      </c>
      <c r="H110" s="592" t="s">
        <v>468</v>
      </c>
      <c r="I110" s="363">
        <v>50</v>
      </c>
      <c r="J110" s="376">
        <f t="shared" si="2"/>
        <v>909.09090909090912</v>
      </c>
      <c r="K110" s="177">
        <v>4</v>
      </c>
    </row>
    <row r="111" spans="1:11" ht="16.5" customHeight="1" x14ac:dyDescent="0.25">
      <c r="A111" s="795">
        <v>5</v>
      </c>
      <c r="B111" s="467">
        <v>5</v>
      </c>
      <c r="C111" s="882" t="s">
        <v>287</v>
      </c>
      <c r="D111" s="627" t="s">
        <v>318</v>
      </c>
      <c r="E111" s="773" t="s">
        <v>464</v>
      </c>
      <c r="F111" s="628">
        <v>2009</v>
      </c>
      <c r="G111" s="872" t="s">
        <v>306</v>
      </c>
      <c r="H111" s="588" t="s">
        <v>471</v>
      </c>
      <c r="I111" s="363">
        <v>47</v>
      </c>
      <c r="J111" s="376">
        <f t="shared" si="2"/>
        <v>854.5454545454545</v>
      </c>
      <c r="K111" s="331">
        <v>5</v>
      </c>
    </row>
    <row r="112" spans="1:11" s="470" customFormat="1" ht="16.5" customHeight="1" x14ac:dyDescent="0.25">
      <c r="A112" s="795">
        <v>6</v>
      </c>
      <c r="B112" s="467">
        <v>6</v>
      </c>
      <c r="C112" s="883" t="s">
        <v>284</v>
      </c>
      <c r="D112" s="627" t="s">
        <v>319</v>
      </c>
      <c r="E112" s="786" t="s">
        <v>464</v>
      </c>
      <c r="F112" s="467">
        <v>2010</v>
      </c>
      <c r="G112" s="865" t="s">
        <v>393</v>
      </c>
      <c r="H112" s="592" t="s">
        <v>472</v>
      </c>
      <c r="I112" s="363">
        <v>45.5</v>
      </c>
      <c r="J112" s="376">
        <f t="shared" si="2"/>
        <v>827.27272727272725</v>
      </c>
      <c r="K112" s="332">
        <v>6</v>
      </c>
    </row>
    <row r="113" spans="1:11" ht="16.5" customHeight="1" x14ac:dyDescent="0.25">
      <c r="A113" s="795">
        <v>7</v>
      </c>
      <c r="B113" s="467">
        <v>7</v>
      </c>
      <c r="C113" s="882" t="s">
        <v>473</v>
      </c>
      <c r="D113" s="627" t="s">
        <v>310</v>
      </c>
      <c r="E113" s="773" t="s">
        <v>464</v>
      </c>
      <c r="F113" s="628">
        <v>2011</v>
      </c>
      <c r="G113" s="872" t="s">
        <v>408</v>
      </c>
      <c r="H113" s="588" t="s">
        <v>474</v>
      </c>
      <c r="I113" s="363">
        <v>45</v>
      </c>
      <c r="J113" s="376">
        <f t="shared" si="2"/>
        <v>818.18181818181813</v>
      </c>
      <c r="K113" s="332">
        <v>7</v>
      </c>
    </row>
    <row r="114" spans="1:11" ht="16.5" customHeight="1" x14ac:dyDescent="0.25">
      <c r="A114" s="795">
        <v>8</v>
      </c>
      <c r="B114" s="467">
        <v>8</v>
      </c>
      <c r="C114" s="882" t="s">
        <v>288</v>
      </c>
      <c r="D114" s="627" t="s">
        <v>311</v>
      </c>
      <c r="E114" s="773" t="s">
        <v>464</v>
      </c>
      <c r="F114" s="628">
        <v>2010</v>
      </c>
      <c r="G114" s="872" t="s">
        <v>475</v>
      </c>
      <c r="H114" s="588" t="s">
        <v>476</v>
      </c>
      <c r="I114" s="363">
        <v>45</v>
      </c>
      <c r="J114" s="376">
        <f t="shared" si="2"/>
        <v>818.18181818181813</v>
      </c>
      <c r="K114" s="420" t="s">
        <v>355</v>
      </c>
    </row>
    <row r="115" spans="1:11" ht="16.5" customHeight="1" x14ac:dyDescent="0.25">
      <c r="A115" s="795">
        <v>9</v>
      </c>
      <c r="B115" s="467">
        <v>9</v>
      </c>
      <c r="C115" s="882" t="s">
        <v>290</v>
      </c>
      <c r="D115" s="627" t="s">
        <v>307</v>
      </c>
      <c r="E115" s="773" t="s">
        <v>464</v>
      </c>
      <c r="F115" s="628">
        <v>2009</v>
      </c>
      <c r="G115" s="872" t="s">
        <v>477</v>
      </c>
      <c r="H115" s="588" t="s">
        <v>476</v>
      </c>
      <c r="I115" s="363">
        <v>45</v>
      </c>
      <c r="J115" s="376">
        <f t="shared" si="2"/>
        <v>818.18181818181813</v>
      </c>
      <c r="K115" s="420" t="s">
        <v>355</v>
      </c>
    </row>
    <row r="116" spans="1:11" ht="16.5" customHeight="1" x14ac:dyDescent="0.25">
      <c r="A116" s="795">
        <v>10</v>
      </c>
      <c r="B116" s="467">
        <v>10</v>
      </c>
      <c r="C116" s="882" t="s">
        <v>339</v>
      </c>
      <c r="D116" s="627" t="s">
        <v>298</v>
      </c>
      <c r="E116" s="773" t="s">
        <v>464</v>
      </c>
      <c r="F116" s="628">
        <v>2010</v>
      </c>
      <c r="G116" s="872" t="s">
        <v>478</v>
      </c>
      <c r="H116" s="588" t="s">
        <v>479</v>
      </c>
      <c r="I116" s="363">
        <v>44</v>
      </c>
      <c r="J116" s="376">
        <f t="shared" si="2"/>
        <v>800</v>
      </c>
      <c r="K116" s="630" t="s">
        <v>356</v>
      </c>
    </row>
    <row r="117" spans="1:11" ht="16.5" customHeight="1" x14ac:dyDescent="0.25">
      <c r="A117" s="795">
        <v>11</v>
      </c>
      <c r="B117" s="467">
        <v>11</v>
      </c>
      <c r="C117" s="882" t="s">
        <v>335</v>
      </c>
      <c r="D117" s="627" t="s">
        <v>298</v>
      </c>
      <c r="E117" s="773" t="s">
        <v>464</v>
      </c>
      <c r="F117" s="628">
        <v>2009</v>
      </c>
      <c r="G117" s="872" t="s">
        <v>285</v>
      </c>
      <c r="H117" s="588" t="s">
        <v>480</v>
      </c>
      <c r="I117" s="363">
        <v>44</v>
      </c>
      <c r="J117" s="376">
        <f t="shared" si="2"/>
        <v>800</v>
      </c>
      <c r="K117" s="630" t="s">
        <v>356</v>
      </c>
    </row>
    <row r="118" spans="1:11" ht="16.5" customHeight="1" thickBot="1" x14ac:dyDescent="0.3">
      <c r="A118" s="796">
        <v>12</v>
      </c>
      <c r="B118" s="609">
        <v>12</v>
      </c>
      <c r="C118" s="887" t="s">
        <v>289</v>
      </c>
      <c r="D118" s="651" t="s">
        <v>301</v>
      </c>
      <c r="E118" s="652" t="s">
        <v>464</v>
      </c>
      <c r="F118" s="653">
        <v>2009</v>
      </c>
      <c r="G118" s="873" t="s">
        <v>430</v>
      </c>
      <c r="H118" s="611" t="s">
        <v>481</v>
      </c>
      <c r="I118" s="416">
        <v>44</v>
      </c>
      <c r="J118" s="414">
        <f t="shared" si="2"/>
        <v>800</v>
      </c>
      <c r="K118" s="454" t="s">
        <v>356</v>
      </c>
    </row>
    <row r="119" spans="1:11" s="470" customFormat="1" ht="16.5" customHeight="1" thickTop="1" x14ac:dyDescent="0.25">
      <c r="A119" s="797">
        <v>13</v>
      </c>
      <c r="B119" s="852">
        <v>13</v>
      </c>
      <c r="C119" s="883" t="s">
        <v>482</v>
      </c>
      <c r="D119" s="650" t="s">
        <v>315</v>
      </c>
      <c r="E119" s="853" t="s">
        <v>464</v>
      </c>
      <c r="F119" s="613">
        <v>2011</v>
      </c>
      <c r="G119" s="874" t="s">
        <v>418</v>
      </c>
      <c r="H119" s="854" t="s">
        <v>483</v>
      </c>
      <c r="I119" s="415">
        <v>43</v>
      </c>
      <c r="J119" s="412">
        <f t="shared" si="2"/>
        <v>781.81818181818187</v>
      </c>
      <c r="K119" s="418">
        <v>13</v>
      </c>
    </row>
    <row r="120" spans="1:11" s="470" customFormat="1" ht="15" customHeight="1" x14ac:dyDescent="0.25">
      <c r="A120" s="795">
        <v>14</v>
      </c>
      <c r="B120" s="469">
        <v>14</v>
      </c>
      <c r="C120" s="883" t="s">
        <v>145</v>
      </c>
      <c r="D120" s="627" t="s">
        <v>303</v>
      </c>
      <c r="E120" s="780" t="s">
        <v>464</v>
      </c>
      <c r="F120" s="467">
        <v>2010</v>
      </c>
      <c r="G120" s="865" t="s">
        <v>389</v>
      </c>
      <c r="H120" s="592" t="s">
        <v>484</v>
      </c>
      <c r="I120" s="363">
        <v>41.5</v>
      </c>
      <c r="J120" s="376">
        <f t="shared" si="2"/>
        <v>754.5454545454545</v>
      </c>
      <c r="K120" s="419">
        <v>14</v>
      </c>
    </row>
    <row r="121" spans="1:11" s="470" customFormat="1" ht="16.5" customHeight="1" x14ac:dyDescent="0.25">
      <c r="A121" s="795">
        <v>15</v>
      </c>
      <c r="B121" s="469">
        <v>15</v>
      </c>
      <c r="C121" s="883" t="s">
        <v>340</v>
      </c>
      <c r="D121" s="627" t="s">
        <v>485</v>
      </c>
      <c r="E121" s="780" t="s">
        <v>464</v>
      </c>
      <c r="F121" s="467">
        <v>2009</v>
      </c>
      <c r="G121" s="865" t="s">
        <v>441</v>
      </c>
      <c r="H121" s="592" t="s">
        <v>486</v>
      </c>
      <c r="I121" s="363">
        <v>41.25</v>
      </c>
      <c r="J121" s="376">
        <f t="shared" si="2"/>
        <v>750</v>
      </c>
      <c r="K121" s="419">
        <v>15</v>
      </c>
    </row>
    <row r="122" spans="1:11" s="470" customFormat="1" ht="16.5" customHeight="1" x14ac:dyDescent="0.25">
      <c r="A122" s="795">
        <v>16</v>
      </c>
      <c r="B122" s="469">
        <v>16</v>
      </c>
      <c r="C122" s="883" t="s">
        <v>320</v>
      </c>
      <c r="D122" s="469" t="s">
        <v>310</v>
      </c>
      <c r="E122" s="780" t="s">
        <v>464</v>
      </c>
      <c r="F122" s="467">
        <v>2009</v>
      </c>
      <c r="G122" s="865" t="s">
        <v>294</v>
      </c>
      <c r="H122" s="592" t="s">
        <v>487</v>
      </c>
      <c r="I122" s="363">
        <v>40</v>
      </c>
      <c r="J122" s="376">
        <f t="shared" si="2"/>
        <v>727.27272727272725</v>
      </c>
      <c r="K122" s="545" t="s">
        <v>488</v>
      </c>
    </row>
    <row r="123" spans="1:11" ht="16.5" customHeight="1" x14ac:dyDescent="0.25">
      <c r="A123" s="795">
        <v>17</v>
      </c>
      <c r="B123" s="464">
        <v>17</v>
      </c>
      <c r="C123" s="884" t="s">
        <v>349</v>
      </c>
      <c r="D123" s="464" t="s">
        <v>310</v>
      </c>
      <c r="E123" s="773" t="s">
        <v>464</v>
      </c>
      <c r="F123" s="628">
        <v>2010</v>
      </c>
      <c r="G123" s="872" t="s">
        <v>489</v>
      </c>
      <c r="H123" s="588" t="s">
        <v>487</v>
      </c>
      <c r="I123" s="363">
        <v>40</v>
      </c>
      <c r="J123" s="376">
        <f t="shared" si="2"/>
        <v>727.27272727272725</v>
      </c>
      <c r="K123" s="371" t="s">
        <v>488</v>
      </c>
    </row>
    <row r="124" spans="1:11" ht="16.5" customHeight="1" x14ac:dyDescent="0.25">
      <c r="A124" s="795">
        <v>18</v>
      </c>
      <c r="B124" s="28"/>
      <c r="C124" s="895" t="s">
        <v>134</v>
      </c>
      <c r="D124" s="346" t="s">
        <v>9</v>
      </c>
      <c r="E124" s="180" t="s">
        <v>5</v>
      </c>
      <c r="F124" s="180">
        <v>2011</v>
      </c>
      <c r="G124" s="869"/>
      <c r="H124" s="757" t="s">
        <v>515</v>
      </c>
      <c r="I124" s="363">
        <v>39</v>
      </c>
      <c r="J124" s="376">
        <f t="shared" ref="J124:J130" si="3">((I124)*1000)/55</f>
        <v>709.09090909090912</v>
      </c>
      <c r="K124" s="618"/>
    </row>
    <row r="125" spans="1:11" ht="16.5" customHeight="1" x14ac:dyDescent="0.25">
      <c r="A125" s="795">
        <v>19</v>
      </c>
      <c r="B125" s="28"/>
      <c r="C125" s="895" t="s">
        <v>170</v>
      </c>
      <c r="D125" s="346" t="s">
        <v>9</v>
      </c>
      <c r="E125" s="93" t="s">
        <v>5</v>
      </c>
      <c r="F125" s="517">
        <v>2011</v>
      </c>
      <c r="G125" s="867" t="s">
        <v>363</v>
      </c>
      <c r="H125" s="758" t="s">
        <v>514</v>
      </c>
      <c r="I125" s="342">
        <v>35</v>
      </c>
      <c r="J125" s="376">
        <f t="shared" si="3"/>
        <v>636.36363636363637</v>
      </c>
      <c r="K125" s="376"/>
    </row>
    <row r="126" spans="1:11" ht="16.5" customHeight="1" x14ac:dyDescent="0.25">
      <c r="A126" s="795">
        <v>20</v>
      </c>
      <c r="B126" s="409"/>
      <c r="C126" s="947" t="s">
        <v>242</v>
      </c>
      <c r="D126" s="333" t="s">
        <v>9</v>
      </c>
      <c r="E126" s="337" t="s">
        <v>5</v>
      </c>
      <c r="F126" s="337">
        <v>2009</v>
      </c>
      <c r="G126" s="851" t="s">
        <v>280</v>
      </c>
      <c r="H126" s="761" t="s">
        <v>241</v>
      </c>
      <c r="I126" s="631">
        <v>32</v>
      </c>
      <c r="J126" s="412">
        <f t="shared" si="3"/>
        <v>581.81818181818187</v>
      </c>
      <c r="K126" s="632"/>
    </row>
    <row r="127" spans="1:11" ht="16.5" customHeight="1" x14ac:dyDescent="0.25">
      <c r="A127" s="795">
        <v>21</v>
      </c>
      <c r="B127" s="28"/>
      <c r="C127" s="895" t="s">
        <v>136</v>
      </c>
      <c r="D127" s="346" t="s">
        <v>9</v>
      </c>
      <c r="E127" s="779" t="s">
        <v>6</v>
      </c>
      <c r="F127" s="633">
        <v>2012</v>
      </c>
      <c r="G127" s="867" t="s">
        <v>363</v>
      </c>
      <c r="H127" s="762" t="s">
        <v>371</v>
      </c>
      <c r="I127" s="456">
        <v>17</v>
      </c>
      <c r="J127" s="376">
        <f t="shared" si="3"/>
        <v>309.09090909090907</v>
      </c>
      <c r="K127" s="376"/>
    </row>
    <row r="128" spans="1:11" ht="16.5" customHeight="1" x14ac:dyDescent="0.25">
      <c r="A128" s="795">
        <v>22</v>
      </c>
      <c r="B128" s="28"/>
      <c r="C128" s="895" t="s">
        <v>169</v>
      </c>
      <c r="D128" s="346" t="s">
        <v>9</v>
      </c>
      <c r="E128" s="334" t="s">
        <v>6</v>
      </c>
      <c r="F128" s="634">
        <v>2013</v>
      </c>
      <c r="G128" s="875"/>
      <c r="H128" s="763" t="s">
        <v>291</v>
      </c>
      <c r="I128" s="456">
        <v>12</v>
      </c>
      <c r="J128" s="376">
        <f t="shared" si="3"/>
        <v>218.18181818181819</v>
      </c>
      <c r="K128" s="376"/>
    </row>
    <row r="129" spans="1:11" ht="16.5" customHeight="1" x14ac:dyDescent="0.25">
      <c r="A129" s="795">
        <v>23</v>
      </c>
      <c r="B129" s="28"/>
      <c r="C129" s="895" t="s">
        <v>166</v>
      </c>
      <c r="D129" s="346" t="s">
        <v>9</v>
      </c>
      <c r="E129" s="779" t="s">
        <v>7</v>
      </c>
      <c r="F129" s="517">
        <v>2014</v>
      </c>
      <c r="G129" s="875"/>
      <c r="H129" s="763" t="s">
        <v>291</v>
      </c>
      <c r="I129" s="456">
        <v>12</v>
      </c>
      <c r="J129" s="376">
        <f t="shared" si="3"/>
        <v>218.18181818181819</v>
      </c>
      <c r="K129" s="376"/>
    </row>
    <row r="130" spans="1:11" ht="16.5" customHeight="1" x14ac:dyDescent="0.25">
      <c r="A130" s="795">
        <v>24</v>
      </c>
      <c r="B130" s="28"/>
      <c r="C130" s="895" t="s">
        <v>167</v>
      </c>
      <c r="D130" s="333" t="s">
        <v>9</v>
      </c>
      <c r="E130" s="782" t="s">
        <v>7</v>
      </c>
      <c r="F130" s="517">
        <v>2014</v>
      </c>
      <c r="G130" s="875"/>
      <c r="H130" s="763" t="s">
        <v>365</v>
      </c>
      <c r="I130" s="456">
        <v>12</v>
      </c>
      <c r="J130" s="376">
        <f t="shared" si="3"/>
        <v>218.18181818181819</v>
      </c>
      <c r="K130" s="9"/>
    </row>
    <row r="131" spans="1:11" ht="16.5" customHeight="1" x14ac:dyDescent="0.25">
      <c r="A131" s="521"/>
      <c r="B131" s="340" t="s">
        <v>316</v>
      </c>
      <c r="C131" s="886" t="s">
        <v>367</v>
      </c>
      <c r="D131" s="620"/>
      <c r="E131" s="805"/>
      <c r="F131" s="621"/>
      <c r="G131" s="774"/>
      <c r="H131" s="764"/>
      <c r="I131" s="774"/>
      <c r="J131" s="774"/>
      <c r="K131" s="446"/>
    </row>
    <row r="132" spans="1:11" ht="16.5" customHeight="1" x14ac:dyDescent="0.25">
      <c r="A132" s="521"/>
      <c r="B132" s="60"/>
      <c r="C132" s="774"/>
      <c r="D132" s="620"/>
      <c r="E132" s="805"/>
      <c r="F132" s="621"/>
      <c r="G132" s="774"/>
      <c r="H132" s="764"/>
      <c r="I132" s="774"/>
      <c r="J132" s="774"/>
      <c r="K132" s="339"/>
    </row>
    <row r="133" spans="1:11" ht="16.5" customHeight="1" x14ac:dyDescent="0.25">
      <c r="A133" s="521"/>
      <c r="B133" s="1082" t="s">
        <v>36</v>
      </c>
      <c r="C133" s="1082"/>
      <c r="D133" s="1082"/>
      <c r="E133" s="1082"/>
      <c r="F133" s="1082"/>
      <c r="G133" s="1082"/>
      <c r="H133" s="1082"/>
      <c r="I133" s="1082"/>
      <c r="J133" s="1082"/>
      <c r="K133" s="1082"/>
    </row>
    <row r="134" spans="1:11" ht="16.5" customHeight="1" x14ac:dyDescent="0.25">
      <c r="A134" s="521"/>
      <c r="B134" s="1082"/>
      <c r="C134" s="1082"/>
      <c r="D134" s="1082"/>
      <c r="E134" s="1082"/>
      <c r="F134" s="1082"/>
      <c r="G134" s="1082"/>
      <c r="H134" s="1082"/>
      <c r="I134" s="1082"/>
      <c r="J134" s="1082"/>
      <c r="K134" s="1082"/>
    </row>
    <row r="135" spans="1:11" ht="16.5" customHeight="1" x14ac:dyDescent="0.25">
      <c r="A135" s="521"/>
      <c r="B135" s="1070" t="s">
        <v>373</v>
      </c>
      <c r="C135" s="1070"/>
      <c r="D135" s="1070"/>
      <c r="E135" s="1070"/>
      <c r="F135" s="1070"/>
      <c r="G135" s="1070"/>
      <c r="H135" s="1070"/>
      <c r="I135" s="1070"/>
      <c r="J135" s="455"/>
      <c r="K135" s="455"/>
    </row>
    <row r="136" spans="1:11" ht="16.5" customHeight="1" x14ac:dyDescent="0.25">
      <c r="A136" s="521"/>
      <c r="B136" s="1070"/>
      <c r="C136" s="1070"/>
      <c r="D136" s="1070"/>
      <c r="E136" s="1070"/>
      <c r="F136" s="1070"/>
      <c r="G136" s="1070"/>
      <c r="H136" s="1070"/>
      <c r="I136" s="1070"/>
      <c r="J136" s="455"/>
      <c r="K136" s="455"/>
    </row>
    <row r="137" spans="1:11" ht="16.5" customHeight="1" x14ac:dyDescent="0.25">
      <c r="A137" s="521"/>
      <c r="B137" s="1070"/>
      <c r="C137" s="1070"/>
      <c r="D137" s="1070"/>
      <c r="E137" s="1070"/>
      <c r="F137" s="1070"/>
      <c r="G137" s="1070"/>
      <c r="H137" s="1070"/>
      <c r="I137" s="1070"/>
      <c r="J137" s="455"/>
      <c r="K137" s="455"/>
    </row>
    <row r="138" spans="1:11" ht="16.5" customHeight="1" x14ac:dyDescent="0.25">
      <c r="A138" s="521"/>
      <c r="B138" s="60"/>
      <c r="C138" s="888"/>
      <c r="D138" s="622"/>
      <c r="E138" s="806"/>
      <c r="F138" s="622"/>
      <c r="G138" s="4"/>
      <c r="H138" s="2"/>
      <c r="I138" s="623"/>
      <c r="J138" s="190"/>
      <c r="K138" s="339"/>
    </row>
    <row r="139" spans="1:11" ht="16.5" customHeight="1" x14ac:dyDescent="0.25">
      <c r="A139" s="521"/>
      <c r="B139" s="340"/>
      <c r="C139" s="535"/>
      <c r="D139" s="551"/>
      <c r="E139" s="807"/>
      <c r="F139" s="551"/>
      <c r="G139" s="339"/>
      <c r="H139" s="13"/>
      <c r="I139" s="624"/>
      <c r="J139" s="368"/>
      <c r="K139" s="339"/>
    </row>
    <row r="140" spans="1:11" ht="16.5" customHeight="1" x14ac:dyDescent="0.25">
      <c r="A140" s="521"/>
      <c r="B140" s="340"/>
      <c r="C140" s="535"/>
      <c r="D140" s="551"/>
      <c r="E140" s="807"/>
      <c r="F140" s="551"/>
      <c r="G140" s="339"/>
      <c r="H140" s="13"/>
      <c r="I140" s="624"/>
      <c r="J140" s="368"/>
      <c r="K140" s="339"/>
    </row>
    <row r="141" spans="1:11" ht="16.5" customHeight="1" x14ac:dyDescent="0.25">
      <c r="A141" s="521"/>
      <c r="B141" s="340"/>
      <c r="C141" s="535"/>
      <c r="D141" s="551"/>
      <c r="E141" s="807"/>
      <c r="F141" s="551"/>
      <c r="G141" s="339"/>
      <c r="H141" s="13"/>
      <c r="I141" s="624"/>
      <c r="J141" s="368"/>
      <c r="K141" s="339"/>
    </row>
    <row r="142" spans="1:11" ht="16.5" customHeight="1" x14ac:dyDescent="0.25">
      <c r="A142" s="521"/>
      <c r="B142" s="340"/>
      <c r="C142" s="535"/>
      <c r="D142" s="551"/>
      <c r="E142" s="807"/>
      <c r="F142" s="551"/>
      <c r="G142" s="339"/>
      <c r="H142" s="13"/>
      <c r="I142" s="624"/>
      <c r="J142" s="368"/>
      <c r="K142" s="339"/>
    </row>
    <row r="143" spans="1:11" ht="16.5" customHeight="1" x14ac:dyDescent="0.25">
      <c r="A143" s="521"/>
      <c r="B143" s="340"/>
      <c r="C143" s="535"/>
      <c r="D143" s="551"/>
      <c r="E143" s="807"/>
      <c r="F143" s="551"/>
      <c r="G143" s="339"/>
      <c r="H143" s="13"/>
      <c r="I143" s="624"/>
      <c r="J143" s="368"/>
      <c r="K143" s="339"/>
    </row>
    <row r="144" spans="1:11" ht="16.5" customHeight="1" x14ac:dyDescent="0.25">
      <c r="A144" s="521"/>
      <c r="B144" s="340"/>
      <c r="C144" s="535"/>
      <c r="D144" s="551"/>
      <c r="E144" s="807"/>
      <c r="F144" s="551"/>
      <c r="G144" s="339"/>
      <c r="H144" s="13"/>
      <c r="I144" s="624"/>
      <c r="J144" s="368"/>
      <c r="K144" s="339"/>
    </row>
    <row r="145" spans="1:16" ht="16.5" customHeight="1" x14ac:dyDescent="0.25">
      <c r="A145" s="521"/>
      <c r="B145" s="340"/>
      <c r="C145" s="535"/>
      <c r="D145" s="551"/>
      <c r="E145" s="807"/>
      <c r="F145" s="551"/>
      <c r="G145" s="339"/>
      <c r="H145" s="13"/>
      <c r="I145" s="624"/>
      <c r="J145" s="368"/>
      <c r="K145" s="339"/>
    </row>
    <row r="146" spans="1:16" ht="16.5" customHeight="1" x14ac:dyDescent="0.25">
      <c r="A146" s="521"/>
      <c r="B146" s="340"/>
      <c r="C146" s="535"/>
      <c r="D146" s="551"/>
      <c r="E146" s="807"/>
      <c r="F146" s="551"/>
      <c r="G146" s="339"/>
      <c r="H146" s="13"/>
      <c r="I146" s="624"/>
      <c r="J146" s="368"/>
      <c r="K146" s="339"/>
    </row>
    <row r="147" spans="1:16" s="587" customFormat="1" ht="16.5" customHeight="1" x14ac:dyDescent="0.25">
      <c r="A147" s="521"/>
      <c r="B147" s="340"/>
      <c r="C147" s="535"/>
      <c r="D147" s="551"/>
      <c r="E147" s="807"/>
      <c r="F147" s="551"/>
      <c r="G147" s="339"/>
      <c r="H147" s="13"/>
      <c r="I147" s="624"/>
      <c r="J147" s="368"/>
      <c r="K147" s="339"/>
      <c r="M147"/>
      <c r="N147"/>
      <c r="O147"/>
      <c r="P147"/>
    </row>
    <row r="148" spans="1:16" ht="16.5" customHeight="1" x14ac:dyDescent="0.25">
      <c r="A148" s="521"/>
      <c r="B148" s="1084" t="s">
        <v>18</v>
      </c>
      <c r="C148" s="1084"/>
      <c r="D148" s="1084"/>
      <c r="E148" s="1084"/>
      <c r="F148" s="1084"/>
      <c r="G148" s="1084"/>
      <c r="H148" s="1084"/>
      <c r="I148" s="1084"/>
      <c r="J148" s="1084"/>
      <c r="K148" s="1084"/>
    </row>
    <row r="149" spans="1:16" x14ac:dyDescent="0.25">
      <c r="A149" s="521"/>
      <c r="B149" s="1084" t="s">
        <v>435</v>
      </c>
      <c r="C149" s="1084"/>
      <c r="D149" s="1084"/>
      <c r="E149" s="1084"/>
      <c r="F149" s="1084"/>
      <c r="G149" s="1084"/>
      <c r="H149" s="1084"/>
      <c r="I149" s="1084"/>
      <c r="J149" s="1084"/>
      <c r="K149" s="1084"/>
    </row>
    <row r="150" spans="1:16" x14ac:dyDescent="0.25">
      <c r="A150" s="521"/>
      <c r="B150" s="1084" t="s">
        <v>19</v>
      </c>
      <c r="C150" s="1084"/>
      <c r="D150" s="1084"/>
      <c r="E150" s="1084"/>
      <c r="F150" s="1084"/>
      <c r="G150" s="1084"/>
      <c r="H150" s="1084"/>
      <c r="I150" s="1084"/>
      <c r="J150" s="1084"/>
      <c r="K150" s="1084"/>
    </row>
    <row r="151" spans="1:16" x14ac:dyDescent="0.25">
      <c r="A151" s="521"/>
      <c r="B151" s="340"/>
      <c r="C151" s="886"/>
      <c r="D151" s="622"/>
      <c r="E151" s="808"/>
      <c r="F151" s="345" t="s">
        <v>171</v>
      </c>
      <c r="G151" s="4"/>
      <c r="H151" s="2"/>
      <c r="I151" s="623"/>
      <c r="J151" s="2"/>
      <c r="K151" s="4"/>
    </row>
    <row r="152" spans="1:16" ht="18" customHeight="1" x14ac:dyDescent="0.25">
      <c r="A152" s="1071" t="s">
        <v>20</v>
      </c>
      <c r="B152" s="1073" t="s">
        <v>565</v>
      </c>
      <c r="C152" s="1074"/>
      <c r="D152" s="1075" t="s">
        <v>0</v>
      </c>
      <c r="E152" s="1077" t="s">
        <v>1</v>
      </c>
      <c r="F152" s="1077" t="s">
        <v>17</v>
      </c>
      <c r="G152" s="1079" t="s">
        <v>375</v>
      </c>
      <c r="H152" s="1080"/>
      <c r="I152" s="1080"/>
      <c r="J152" s="1080"/>
      <c r="K152" s="1081"/>
    </row>
    <row r="153" spans="1:16" ht="22.5" customHeight="1" x14ac:dyDescent="0.25">
      <c r="A153" s="1071"/>
      <c r="B153" s="1095" t="s">
        <v>8</v>
      </c>
      <c r="C153" s="1087" t="s">
        <v>21</v>
      </c>
      <c r="D153" s="1076"/>
      <c r="E153" s="1078"/>
      <c r="F153" s="1078"/>
      <c r="G153" s="1091" t="s">
        <v>23</v>
      </c>
      <c r="H153" s="1098" t="s">
        <v>2</v>
      </c>
      <c r="I153" s="1093" t="s">
        <v>22</v>
      </c>
      <c r="J153" s="625" t="s">
        <v>3</v>
      </c>
      <c r="K153" s="1089" t="s">
        <v>437</v>
      </c>
    </row>
    <row r="154" spans="1:16" ht="22.5" customHeight="1" x14ac:dyDescent="0.25">
      <c r="A154" s="1071"/>
      <c r="B154" s="1096"/>
      <c r="C154" s="1088"/>
      <c r="D154" s="1076"/>
      <c r="E154" s="1078"/>
      <c r="F154" s="1078"/>
      <c r="G154" s="1092"/>
      <c r="H154" s="1099"/>
      <c r="I154" s="1094"/>
      <c r="J154" s="514" t="s">
        <v>24</v>
      </c>
      <c r="K154" s="1090"/>
    </row>
    <row r="155" spans="1:16" x14ac:dyDescent="0.25">
      <c r="A155" s="28">
        <v>1</v>
      </c>
      <c r="B155" s="191">
        <v>1</v>
      </c>
      <c r="C155" s="882" t="s">
        <v>208</v>
      </c>
      <c r="D155" s="517">
        <v>2012</v>
      </c>
      <c r="E155" s="93" t="s">
        <v>6</v>
      </c>
      <c r="F155" s="16" t="s">
        <v>321</v>
      </c>
      <c r="G155" s="626" t="s">
        <v>389</v>
      </c>
      <c r="H155" s="765" t="s">
        <v>436</v>
      </c>
      <c r="I155" s="635">
        <v>57.5</v>
      </c>
      <c r="J155" s="94">
        <f t="shared" ref="J155:J176" si="4">((I155)*1000)/56</f>
        <v>1026.7857142857142</v>
      </c>
      <c r="K155" s="404" t="s">
        <v>357</v>
      </c>
    </row>
    <row r="156" spans="1:16" x14ac:dyDescent="0.25">
      <c r="A156" s="28">
        <v>2</v>
      </c>
      <c r="B156" s="191">
        <v>2</v>
      </c>
      <c r="C156" s="882" t="s">
        <v>178</v>
      </c>
      <c r="D156" s="517">
        <v>2012</v>
      </c>
      <c r="E156" s="93" t="s">
        <v>6</v>
      </c>
      <c r="F156" s="16" t="s">
        <v>315</v>
      </c>
      <c r="G156" s="626" t="s">
        <v>358</v>
      </c>
      <c r="H156" s="765" t="s">
        <v>490</v>
      </c>
      <c r="I156" s="635">
        <v>56</v>
      </c>
      <c r="J156" s="94">
        <f t="shared" si="4"/>
        <v>1000</v>
      </c>
      <c r="K156" s="405">
        <v>2</v>
      </c>
    </row>
    <row r="157" spans="1:16" x14ac:dyDescent="0.25">
      <c r="A157" s="28">
        <v>3</v>
      </c>
      <c r="B157" s="191">
        <v>3</v>
      </c>
      <c r="C157" s="889" t="s">
        <v>341</v>
      </c>
      <c r="D157" s="517">
        <v>2013</v>
      </c>
      <c r="E157" s="334" t="s">
        <v>6</v>
      </c>
      <c r="F157" s="16" t="s">
        <v>298</v>
      </c>
      <c r="G157" s="626" t="s">
        <v>441</v>
      </c>
      <c r="H157" s="765" t="s">
        <v>491</v>
      </c>
      <c r="I157" s="635">
        <v>56</v>
      </c>
      <c r="J157" s="94">
        <f t="shared" si="4"/>
        <v>1000</v>
      </c>
      <c r="K157" s="406">
        <v>3</v>
      </c>
    </row>
    <row r="158" spans="1:16" x14ac:dyDescent="0.25">
      <c r="A158" s="28">
        <v>4</v>
      </c>
      <c r="B158" s="191">
        <v>4</v>
      </c>
      <c r="C158" s="890" t="s">
        <v>292</v>
      </c>
      <c r="D158" s="517">
        <v>2012</v>
      </c>
      <c r="E158" s="93" t="s">
        <v>6</v>
      </c>
      <c r="F158" s="16" t="s">
        <v>322</v>
      </c>
      <c r="G158" s="626" t="s">
        <v>354</v>
      </c>
      <c r="H158" s="766" t="s">
        <v>359</v>
      </c>
      <c r="I158" s="636">
        <v>52.5</v>
      </c>
      <c r="J158" s="94">
        <f t="shared" si="4"/>
        <v>937.5</v>
      </c>
      <c r="K158" s="177">
        <v>4</v>
      </c>
    </row>
    <row r="159" spans="1:16" x14ac:dyDescent="0.25">
      <c r="A159" s="28">
        <v>5</v>
      </c>
      <c r="B159" s="191">
        <v>5</v>
      </c>
      <c r="C159" s="882" t="s">
        <v>209</v>
      </c>
      <c r="D159" s="517">
        <v>2012</v>
      </c>
      <c r="E159" s="93" t="s">
        <v>6</v>
      </c>
      <c r="F159" s="16" t="s">
        <v>315</v>
      </c>
      <c r="G159" s="626" t="s">
        <v>492</v>
      </c>
      <c r="H159" s="765" t="s">
        <v>493</v>
      </c>
      <c r="I159" s="635">
        <v>48.5</v>
      </c>
      <c r="J159" s="94">
        <f t="shared" si="4"/>
        <v>866.07142857142856</v>
      </c>
      <c r="K159" s="407">
        <v>5</v>
      </c>
    </row>
    <row r="160" spans="1:16" x14ac:dyDescent="0.25">
      <c r="A160" s="28">
        <v>6</v>
      </c>
      <c r="B160" s="191">
        <v>6</v>
      </c>
      <c r="C160" s="889" t="s">
        <v>293</v>
      </c>
      <c r="D160" s="517"/>
      <c r="E160" s="93" t="s">
        <v>6</v>
      </c>
      <c r="F160" s="16" t="s">
        <v>310</v>
      </c>
      <c r="G160" s="626" t="s">
        <v>205</v>
      </c>
      <c r="H160" s="767" t="s">
        <v>324</v>
      </c>
      <c r="I160" s="636">
        <v>47.5</v>
      </c>
      <c r="J160" s="94">
        <f t="shared" si="4"/>
        <v>848.21428571428567</v>
      </c>
      <c r="K160" s="408">
        <v>6</v>
      </c>
    </row>
    <row r="161" spans="1:58" ht="25.5" x14ac:dyDescent="0.25">
      <c r="A161" s="28">
        <v>7</v>
      </c>
      <c r="B161" s="191">
        <v>7</v>
      </c>
      <c r="C161" s="891" t="s">
        <v>295</v>
      </c>
      <c r="D161" s="517">
        <v>2013</v>
      </c>
      <c r="E161" s="93" t="s">
        <v>494</v>
      </c>
      <c r="F161" s="556" t="s">
        <v>421</v>
      </c>
      <c r="G161" s="626" t="s">
        <v>387</v>
      </c>
      <c r="H161" s="343" t="s">
        <v>495</v>
      </c>
      <c r="I161" s="636">
        <v>47</v>
      </c>
      <c r="J161" s="94">
        <f t="shared" si="4"/>
        <v>839.28571428571433</v>
      </c>
      <c r="K161" s="408" t="s">
        <v>360</v>
      </c>
    </row>
    <row r="162" spans="1:58" x14ac:dyDescent="0.25">
      <c r="A162" s="28">
        <v>8</v>
      </c>
      <c r="B162" s="191">
        <v>8</v>
      </c>
      <c r="C162" s="889" t="s">
        <v>160</v>
      </c>
      <c r="D162" s="517">
        <v>2012</v>
      </c>
      <c r="E162" s="93" t="s">
        <v>6</v>
      </c>
      <c r="F162" s="16" t="s">
        <v>312</v>
      </c>
      <c r="G162" s="626" t="s">
        <v>161</v>
      </c>
      <c r="H162" s="767" t="s">
        <v>325</v>
      </c>
      <c r="I162" s="636">
        <v>46.5</v>
      </c>
      <c r="J162" s="94">
        <f t="shared" si="4"/>
        <v>830.35714285714289</v>
      </c>
      <c r="K162" s="408">
        <v>8</v>
      </c>
    </row>
    <row r="163" spans="1:58" x14ac:dyDescent="0.25">
      <c r="A163" s="28">
        <v>9</v>
      </c>
      <c r="B163" s="191">
        <v>9</v>
      </c>
      <c r="C163" s="889" t="s">
        <v>212</v>
      </c>
      <c r="D163" s="517">
        <v>2014</v>
      </c>
      <c r="E163" s="782" t="s">
        <v>7</v>
      </c>
      <c r="F163" s="16" t="s">
        <v>323</v>
      </c>
      <c r="G163" s="626" t="s">
        <v>424</v>
      </c>
      <c r="H163" s="765" t="s">
        <v>496</v>
      </c>
      <c r="I163" s="636">
        <v>46.5</v>
      </c>
      <c r="J163" s="94">
        <f t="shared" si="4"/>
        <v>830.35714285714289</v>
      </c>
      <c r="K163" s="408">
        <v>9</v>
      </c>
    </row>
    <row r="164" spans="1:58" s="21" customFormat="1" ht="16.5" customHeight="1" x14ac:dyDescent="0.25">
      <c r="A164" s="28">
        <v>10</v>
      </c>
      <c r="B164" s="638"/>
      <c r="C164" s="895" t="s">
        <v>497</v>
      </c>
      <c r="D164" s="517">
        <v>2012</v>
      </c>
      <c r="E164" s="782" t="s">
        <v>6</v>
      </c>
      <c r="F164" s="346" t="s">
        <v>9</v>
      </c>
      <c r="G164" s="626" t="s">
        <v>405</v>
      </c>
      <c r="H164" s="765" t="s">
        <v>498</v>
      </c>
      <c r="I164" s="637">
        <v>45.5</v>
      </c>
      <c r="J164" s="94">
        <f t="shared" si="4"/>
        <v>812.5</v>
      </c>
      <c r="K164" s="408">
        <v>10</v>
      </c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</row>
    <row r="165" spans="1:58" ht="16.5" customHeight="1" x14ac:dyDescent="0.25">
      <c r="A165" s="28">
        <v>11</v>
      </c>
      <c r="B165" s="638"/>
      <c r="C165" s="891" t="s">
        <v>210</v>
      </c>
      <c r="D165" s="517">
        <v>2014</v>
      </c>
      <c r="E165" s="782" t="s">
        <v>7</v>
      </c>
      <c r="F165" s="556" t="s">
        <v>323</v>
      </c>
      <c r="G165" s="626" t="s">
        <v>400</v>
      </c>
      <c r="H165" s="343" t="s">
        <v>499</v>
      </c>
      <c r="I165" s="636">
        <v>45</v>
      </c>
      <c r="J165" s="94">
        <f t="shared" si="4"/>
        <v>803.57142857142856</v>
      </c>
      <c r="K165" s="410" t="s">
        <v>90</v>
      </c>
    </row>
    <row r="166" spans="1:58" ht="16.5" customHeight="1" thickBot="1" x14ac:dyDescent="0.3">
      <c r="A166" s="949">
        <v>12</v>
      </c>
      <c r="B166" s="950"/>
      <c r="C166" s="893" t="s">
        <v>343</v>
      </c>
      <c r="D166" s="647">
        <v>2012</v>
      </c>
      <c r="E166" s="96" t="s">
        <v>494</v>
      </c>
      <c r="F166" s="639" t="s">
        <v>310</v>
      </c>
      <c r="G166" s="640" t="s">
        <v>386</v>
      </c>
      <c r="H166" s="768" t="s">
        <v>500</v>
      </c>
      <c r="I166" s="641">
        <v>44</v>
      </c>
      <c r="J166" s="396">
        <f t="shared" si="4"/>
        <v>785.71428571428567</v>
      </c>
      <c r="K166" s="411" t="s">
        <v>91</v>
      </c>
    </row>
    <row r="167" spans="1:58" ht="16.5" customHeight="1" thickTop="1" x14ac:dyDescent="0.25">
      <c r="A167" s="409">
        <v>13</v>
      </c>
      <c r="B167" s="409"/>
      <c r="C167" s="894" t="s">
        <v>179</v>
      </c>
      <c r="D167" s="775">
        <v>2014</v>
      </c>
      <c r="E167" s="32" t="s">
        <v>7</v>
      </c>
      <c r="F167" s="643" t="s">
        <v>323</v>
      </c>
      <c r="G167" s="644" t="s">
        <v>393</v>
      </c>
      <c r="H167" s="769" t="s">
        <v>501</v>
      </c>
      <c r="I167" s="645">
        <v>43</v>
      </c>
      <c r="J167" s="97">
        <f t="shared" si="4"/>
        <v>767.85714285714289</v>
      </c>
      <c r="K167" s="646" t="s">
        <v>502</v>
      </c>
    </row>
    <row r="168" spans="1:58" ht="16.5" customHeight="1" thickBot="1" x14ac:dyDescent="0.3">
      <c r="A168" s="28">
        <v>14</v>
      </c>
      <c r="B168" s="638"/>
      <c r="C168" s="895" t="s">
        <v>503</v>
      </c>
      <c r="D168" s="647">
        <v>2013</v>
      </c>
      <c r="E168" s="17" t="s">
        <v>6</v>
      </c>
      <c r="F168" s="346" t="s">
        <v>9</v>
      </c>
      <c r="G168" s="626" t="s">
        <v>405</v>
      </c>
      <c r="H168" s="765" t="s">
        <v>501</v>
      </c>
      <c r="I168" s="635">
        <v>43</v>
      </c>
      <c r="J168" s="121">
        <f t="shared" si="4"/>
        <v>767.85714285714289</v>
      </c>
      <c r="K168" s="646" t="s">
        <v>502</v>
      </c>
    </row>
    <row r="169" spans="1:58" ht="16.5" customHeight="1" thickTop="1" x14ac:dyDescent="0.25">
      <c r="A169" s="28">
        <v>15</v>
      </c>
      <c r="B169" s="638"/>
      <c r="C169" s="895" t="s">
        <v>167</v>
      </c>
      <c r="D169" s="337">
        <v>2014</v>
      </c>
      <c r="E169" s="782" t="s">
        <v>7</v>
      </c>
      <c r="F169" s="346" t="s">
        <v>9</v>
      </c>
      <c r="G169" s="626" t="s">
        <v>401</v>
      </c>
      <c r="H169" s="770" t="s">
        <v>504</v>
      </c>
      <c r="I169" s="636">
        <v>41.5</v>
      </c>
      <c r="J169" s="121">
        <f t="shared" si="4"/>
        <v>741.07142857142856</v>
      </c>
      <c r="K169" s="370"/>
    </row>
    <row r="170" spans="1:58" ht="16.5" customHeight="1" x14ac:dyDescent="0.25">
      <c r="A170" s="28">
        <v>16</v>
      </c>
      <c r="B170" s="638"/>
      <c r="C170" s="896" t="s">
        <v>183</v>
      </c>
      <c r="D170" s="517">
        <v>2012</v>
      </c>
      <c r="E170" s="648" t="s">
        <v>494</v>
      </c>
      <c r="F170" s="556" t="s">
        <v>505</v>
      </c>
      <c r="G170" s="626" t="s">
        <v>408</v>
      </c>
      <c r="H170" s="343" t="s">
        <v>506</v>
      </c>
      <c r="I170" s="635">
        <v>41</v>
      </c>
      <c r="J170" s="94">
        <f t="shared" si="4"/>
        <v>732.14285714285711</v>
      </c>
      <c r="K170" s="370"/>
    </row>
    <row r="171" spans="1:58" ht="16.5" customHeight="1" x14ac:dyDescent="0.25">
      <c r="A171" s="28">
        <v>17</v>
      </c>
      <c r="B171" s="638"/>
      <c r="C171" s="896" t="s">
        <v>406</v>
      </c>
      <c r="D171" s="517">
        <v>2013</v>
      </c>
      <c r="E171" s="334" t="s">
        <v>6</v>
      </c>
      <c r="F171" s="643" t="s">
        <v>315</v>
      </c>
      <c r="G171" s="626" t="s">
        <v>492</v>
      </c>
      <c r="H171" s="343" t="s">
        <v>507</v>
      </c>
      <c r="I171" s="635">
        <v>40</v>
      </c>
      <c r="J171" s="94">
        <f t="shared" si="4"/>
        <v>714.28571428571433</v>
      </c>
      <c r="K171" s="370"/>
    </row>
    <row r="172" spans="1:58" ht="16.5" customHeight="1" x14ac:dyDescent="0.25">
      <c r="A172" s="28">
        <v>18</v>
      </c>
      <c r="B172" s="638"/>
      <c r="C172" s="896" t="s">
        <v>508</v>
      </c>
      <c r="D172" s="180">
        <v>2013</v>
      </c>
      <c r="E172" s="648" t="s">
        <v>494</v>
      </c>
      <c r="F172" s="556" t="s">
        <v>311</v>
      </c>
      <c r="G172" s="626" t="s">
        <v>475</v>
      </c>
      <c r="H172" s="343" t="s">
        <v>507</v>
      </c>
      <c r="I172" s="635">
        <v>40</v>
      </c>
      <c r="J172" s="94">
        <f t="shared" si="4"/>
        <v>714.28571428571433</v>
      </c>
      <c r="K172" s="370"/>
    </row>
    <row r="173" spans="1:58" ht="16.5" customHeight="1" x14ac:dyDescent="0.25">
      <c r="A173" s="28">
        <v>19</v>
      </c>
      <c r="B173" s="638"/>
      <c r="C173" s="896" t="s">
        <v>342</v>
      </c>
      <c r="D173" s="180">
        <v>2013</v>
      </c>
      <c r="E173" s="648" t="s">
        <v>494</v>
      </c>
      <c r="F173" s="643" t="s">
        <v>307</v>
      </c>
      <c r="G173" s="626" t="s">
        <v>409</v>
      </c>
      <c r="H173" s="343" t="s">
        <v>509</v>
      </c>
      <c r="I173" s="635">
        <v>39</v>
      </c>
      <c r="J173" s="94">
        <f t="shared" si="4"/>
        <v>696.42857142857144</v>
      </c>
      <c r="K173" s="370"/>
    </row>
    <row r="174" spans="1:58" ht="16.5" customHeight="1" x14ac:dyDescent="0.25">
      <c r="A174" s="28">
        <v>20</v>
      </c>
      <c r="B174" s="638"/>
      <c r="C174" s="896" t="s">
        <v>407</v>
      </c>
      <c r="D174" s="649">
        <v>2012</v>
      </c>
      <c r="E174" s="648" t="s">
        <v>494</v>
      </c>
      <c r="F174" s="556" t="s">
        <v>310</v>
      </c>
      <c r="G174" s="626" t="s">
        <v>510</v>
      </c>
      <c r="H174" s="766" t="s">
        <v>509</v>
      </c>
      <c r="I174" s="636">
        <v>39</v>
      </c>
      <c r="J174" s="94">
        <f t="shared" si="4"/>
        <v>696.42857142857144</v>
      </c>
      <c r="K174" s="9"/>
    </row>
    <row r="175" spans="1:58" ht="16.5" customHeight="1" x14ac:dyDescent="0.25">
      <c r="A175" s="28">
        <v>21</v>
      </c>
      <c r="B175" s="638"/>
      <c r="C175" s="896" t="s">
        <v>511</v>
      </c>
      <c r="D175" s="649">
        <v>2013</v>
      </c>
      <c r="E175" s="648" t="s">
        <v>494</v>
      </c>
      <c r="F175" s="556" t="s">
        <v>315</v>
      </c>
      <c r="G175" s="626" t="s">
        <v>389</v>
      </c>
      <c r="H175" s="766" t="s">
        <v>512</v>
      </c>
      <c r="I175" s="635">
        <v>38</v>
      </c>
      <c r="J175" s="119">
        <f t="shared" si="4"/>
        <v>678.57142857142856</v>
      </c>
      <c r="K175" s="410"/>
    </row>
    <row r="176" spans="1:58" ht="16.5" customHeight="1" x14ac:dyDescent="0.25">
      <c r="A176" s="28">
        <v>22</v>
      </c>
      <c r="B176" s="28"/>
      <c r="C176" s="895" t="s">
        <v>166</v>
      </c>
      <c r="D176" s="649">
        <v>2014</v>
      </c>
      <c r="E176" s="782" t="s">
        <v>7</v>
      </c>
      <c r="F176" s="346" t="s">
        <v>9</v>
      </c>
      <c r="G176" s="626" t="s">
        <v>401</v>
      </c>
      <c r="H176" s="766" t="s">
        <v>513</v>
      </c>
      <c r="I176" s="457">
        <v>36.5</v>
      </c>
      <c r="J176" s="119">
        <f t="shared" si="4"/>
        <v>651.78571428571433</v>
      </c>
      <c r="K176" s="410"/>
    </row>
    <row r="177" spans="1:11" s="587" customFormat="1" ht="16.5" customHeight="1" x14ac:dyDescent="0.25">
      <c r="A177" s="521"/>
      <c r="B177" s="340" t="s">
        <v>58</v>
      </c>
      <c r="C177" s="885" t="s">
        <v>35</v>
      </c>
      <c r="D177" s="771"/>
      <c r="E177" s="18"/>
      <c r="F177" s="373"/>
      <c r="G177" s="374"/>
      <c r="H177" s="759"/>
      <c r="I177" s="619"/>
      <c r="J177" s="375"/>
      <c r="K177" s="860"/>
    </row>
    <row r="178" spans="1:11" s="587" customFormat="1" ht="16.5" customHeight="1" x14ac:dyDescent="0.25">
      <c r="A178" s="521"/>
      <c r="B178" s="340" t="s">
        <v>316</v>
      </c>
      <c r="C178" s="886" t="s">
        <v>368</v>
      </c>
      <c r="D178" s="620"/>
      <c r="E178" s="805"/>
      <c r="F178" s="621"/>
      <c r="G178" s="774"/>
      <c r="H178" s="764"/>
      <c r="I178" s="774"/>
      <c r="J178" s="774"/>
      <c r="K178" s="860"/>
    </row>
    <row r="179" spans="1:11" s="587" customFormat="1" ht="16.5" customHeight="1" x14ac:dyDescent="0.25">
      <c r="A179" s="521"/>
      <c r="B179" s="856"/>
      <c r="C179" s="61"/>
      <c r="D179" s="771"/>
      <c r="E179" s="857"/>
      <c r="F179" s="771"/>
      <c r="G179" s="65"/>
      <c r="H179" s="858"/>
      <c r="I179" s="859"/>
      <c r="J179" s="262"/>
      <c r="K179" s="860"/>
    </row>
    <row r="180" spans="1:11" s="587" customFormat="1" ht="16.5" customHeight="1" x14ac:dyDescent="0.25">
      <c r="A180" s="521"/>
      <c r="B180" s="1082" t="s">
        <v>36</v>
      </c>
      <c r="C180" s="1082"/>
      <c r="D180" s="1082"/>
      <c r="E180" s="1082"/>
      <c r="F180" s="1082"/>
      <c r="G180" s="1082"/>
      <c r="H180" s="1082"/>
      <c r="I180" s="1082"/>
      <c r="J180" s="1082"/>
      <c r="K180" s="1082"/>
    </row>
    <row r="181" spans="1:11" s="587" customFormat="1" ht="16.5" customHeight="1" x14ac:dyDescent="0.25">
      <c r="A181" s="521"/>
      <c r="B181" s="1082"/>
      <c r="C181" s="1082"/>
      <c r="D181" s="1082"/>
      <c r="E181" s="1082"/>
      <c r="F181" s="1082"/>
      <c r="G181" s="1082"/>
      <c r="H181" s="1082"/>
      <c r="I181" s="1082"/>
      <c r="J181" s="1082"/>
      <c r="K181" s="1082"/>
    </row>
    <row r="182" spans="1:11" s="587" customFormat="1" ht="16.5" customHeight="1" x14ac:dyDescent="0.25">
      <c r="A182" s="521"/>
      <c r="B182" s="60"/>
      <c r="C182" s="57"/>
      <c r="D182" s="861"/>
      <c r="E182" s="864"/>
      <c r="F182" s="622"/>
      <c r="G182" s="862"/>
      <c r="H182" s="863"/>
      <c r="I182" s="623"/>
      <c r="J182" s="2"/>
      <c r="K182" s="4"/>
    </row>
    <row r="183" spans="1:11" s="587" customFormat="1" ht="15" x14ac:dyDescent="0.25">
      <c r="A183" s="521"/>
      <c r="B183" s="1070" t="s">
        <v>373</v>
      </c>
      <c r="C183" s="1070"/>
      <c r="D183" s="1070"/>
      <c r="E183" s="1070"/>
      <c r="F183" s="1070"/>
      <c r="G183" s="1070"/>
      <c r="H183" s="1070"/>
      <c r="I183" s="1070"/>
      <c r="J183" s="13"/>
      <c r="K183" s="339"/>
    </row>
    <row r="184" spans="1:11" x14ac:dyDescent="0.25">
      <c r="A184" s="521"/>
      <c r="B184" s="1070"/>
      <c r="C184" s="1070"/>
      <c r="D184" s="1070"/>
      <c r="E184" s="1070"/>
      <c r="F184" s="1070"/>
      <c r="G184" s="1070"/>
      <c r="H184" s="1070"/>
      <c r="I184" s="1070"/>
      <c r="J184" s="2"/>
      <c r="K184" s="446"/>
    </row>
    <row r="185" spans="1:11" ht="16.5" customHeight="1" x14ac:dyDescent="0.25">
      <c r="A185" s="521"/>
      <c r="B185" s="1070"/>
      <c r="C185" s="1070"/>
      <c r="D185" s="1070"/>
      <c r="E185" s="1070"/>
      <c r="F185" s="1070"/>
      <c r="G185" s="1070"/>
      <c r="H185" s="1070"/>
      <c r="I185" s="1070"/>
      <c r="J185" s="2"/>
      <c r="K185" s="446"/>
    </row>
    <row r="186" spans="1:11" ht="16.5" customHeight="1" x14ac:dyDescent="0.25">
      <c r="A186" s="521"/>
      <c r="B186" s="60"/>
      <c r="C186" s="774"/>
      <c r="D186" s="620"/>
      <c r="E186" s="805"/>
      <c r="F186" s="621"/>
      <c r="G186" s="774"/>
      <c r="H186" s="764"/>
      <c r="I186" s="774"/>
      <c r="J186" s="774"/>
      <c r="K186" s="339"/>
    </row>
    <row r="187" spans="1:11" ht="16.5" customHeight="1" x14ac:dyDescent="0.25">
      <c r="A187" s="521"/>
      <c r="B187" s="60"/>
      <c r="C187" s="886"/>
      <c r="D187" s="622"/>
      <c r="E187" s="806"/>
      <c r="F187" s="622"/>
      <c r="G187" s="4"/>
      <c r="H187" s="2"/>
      <c r="I187" s="623"/>
      <c r="J187" s="2"/>
      <c r="K187" s="4"/>
    </row>
    <row r="188" spans="1:11" ht="16.5" customHeight="1" x14ac:dyDescent="0.25">
      <c r="A188" s="521"/>
      <c r="B188" s="60"/>
      <c r="C188" s="886"/>
      <c r="D188" s="622"/>
      <c r="E188" s="806"/>
      <c r="F188" s="622"/>
      <c r="G188" s="4"/>
      <c r="H188" s="2"/>
      <c r="I188" s="623"/>
      <c r="J188" s="2"/>
      <c r="K188" s="4"/>
    </row>
    <row r="189" spans="1:11" ht="16.5" customHeight="1" x14ac:dyDescent="0.25">
      <c r="A189" s="521"/>
      <c r="B189" s="340"/>
      <c r="C189" s="885"/>
      <c r="D189" s="551"/>
      <c r="E189" s="778"/>
      <c r="F189" s="551"/>
      <c r="G189" s="339"/>
      <c r="H189" s="13"/>
      <c r="I189" s="624"/>
      <c r="J189" s="368"/>
      <c r="K189" s="339"/>
    </row>
    <row r="190" spans="1:11" ht="16.5" customHeight="1" x14ac:dyDescent="0.25">
      <c r="A190" s="521"/>
      <c r="B190" s="340"/>
      <c r="C190" s="885"/>
      <c r="D190" s="551"/>
      <c r="E190" s="778"/>
      <c r="F190" s="551"/>
      <c r="G190" s="339"/>
      <c r="H190" s="13"/>
      <c r="I190" s="624"/>
      <c r="J190" s="368"/>
      <c r="K190" s="339"/>
    </row>
    <row r="191" spans="1:11" ht="16.5" customHeight="1" x14ac:dyDescent="0.25">
      <c r="A191" s="521"/>
      <c r="B191" s="340"/>
      <c r="C191" s="885"/>
      <c r="D191" s="551"/>
      <c r="E191" s="778"/>
      <c r="F191" s="551"/>
      <c r="G191" s="339"/>
      <c r="H191" s="13"/>
      <c r="I191" s="624"/>
      <c r="J191" s="368"/>
      <c r="K191" s="339"/>
    </row>
    <row r="192" spans="1:11" ht="16.5" customHeight="1" x14ac:dyDescent="0.25">
      <c r="A192" s="521"/>
      <c r="B192" s="340"/>
      <c r="C192" s="885"/>
      <c r="D192" s="551"/>
      <c r="E192" s="778"/>
      <c r="F192" s="551"/>
      <c r="G192" s="339"/>
      <c r="H192" s="13"/>
      <c r="I192" s="624"/>
      <c r="J192" s="368"/>
      <c r="K192" s="339"/>
    </row>
    <row r="193" spans="1:11" ht="16.5" customHeight="1" x14ac:dyDescent="0.25">
      <c r="A193" s="521"/>
      <c r="B193" s="340"/>
      <c r="C193" s="885"/>
      <c r="D193" s="551"/>
      <c r="E193" s="778"/>
      <c r="F193" s="551"/>
      <c r="G193" s="339"/>
      <c r="H193" s="13"/>
      <c r="I193" s="624"/>
      <c r="J193" s="368"/>
      <c r="K193" s="339"/>
    </row>
    <row r="194" spans="1:11" ht="16.5" customHeight="1" x14ac:dyDescent="0.25">
      <c r="A194" s="521"/>
      <c r="B194" s="340"/>
      <c r="C194" s="885"/>
      <c r="D194" s="551"/>
      <c r="E194" s="778"/>
      <c r="F194" s="551"/>
      <c r="G194" s="339"/>
      <c r="H194" s="13"/>
      <c r="I194" s="624"/>
      <c r="J194" s="368"/>
      <c r="K194" s="339"/>
    </row>
    <row r="195" spans="1:11" ht="16.5" customHeight="1" x14ac:dyDescent="0.25">
      <c r="A195" s="521"/>
      <c r="B195" s="60"/>
      <c r="C195" s="886"/>
      <c r="D195" s="622"/>
      <c r="E195" s="806"/>
      <c r="F195" s="622"/>
      <c r="G195" s="4"/>
      <c r="H195" s="2"/>
      <c r="I195" s="623"/>
      <c r="J195" s="2"/>
      <c r="K195" s="4"/>
    </row>
    <row r="196" spans="1:11" ht="16.5" customHeight="1" x14ac:dyDescent="0.25">
      <c r="A196" s="521"/>
      <c r="B196" s="60"/>
      <c r="C196" s="886"/>
      <c r="D196" s="622"/>
      <c r="E196" s="806"/>
      <c r="F196" s="622"/>
      <c r="G196" s="4"/>
      <c r="H196" s="2"/>
      <c r="I196" s="623"/>
      <c r="J196" s="2"/>
      <c r="K196" s="4"/>
    </row>
    <row r="197" spans="1:11" ht="15" customHeight="1" x14ac:dyDescent="0.25">
      <c r="A197" s="521"/>
      <c r="B197" s="60"/>
      <c r="C197" s="886"/>
      <c r="D197" s="622"/>
      <c r="E197" s="806"/>
      <c r="F197" s="622"/>
      <c r="G197" s="4"/>
      <c r="H197" s="2"/>
      <c r="I197" s="623"/>
      <c r="J197" s="2"/>
      <c r="K197" s="4"/>
    </row>
    <row r="198" spans="1:11" ht="15" customHeight="1" x14ac:dyDescent="0.25">
      <c r="A198" s="521"/>
      <c r="B198" s="60"/>
      <c r="C198" s="886"/>
      <c r="D198" s="622"/>
      <c r="E198" s="806"/>
      <c r="F198" s="622"/>
      <c r="G198" s="4"/>
      <c r="H198" s="2"/>
      <c r="I198" s="623"/>
      <c r="J198" s="2"/>
      <c r="K198" s="4"/>
    </row>
    <row r="202" spans="1:11" ht="15" customHeight="1" x14ac:dyDescent="0.25"/>
    <row r="203" spans="1:11" ht="15" customHeight="1" x14ac:dyDescent="0.25"/>
  </sheetData>
  <mergeCells count="71">
    <mergeCell ref="B180:K181"/>
    <mergeCell ref="H6:H7"/>
    <mergeCell ref="G57:G58"/>
    <mergeCell ref="A152:A154"/>
    <mergeCell ref="A104:A106"/>
    <mergeCell ref="B153:B154"/>
    <mergeCell ref="C153:C154"/>
    <mergeCell ref="G153:G154"/>
    <mergeCell ref="H153:H154"/>
    <mergeCell ref="B149:K149"/>
    <mergeCell ref="B150:K150"/>
    <mergeCell ref="B152:C152"/>
    <mergeCell ref="D152:D154"/>
    <mergeCell ref="E152:E154"/>
    <mergeCell ref="F152:F154"/>
    <mergeCell ref="G152:K152"/>
    <mergeCell ref="I153:I154"/>
    <mergeCell ref="K153:K154"/>
    <mergeCell ref="C105:C106"/>
    <mergeCell ref="G105:G106"/>
    <mergeCell ref="H105:H106"/>
    <mergeCell ref="I105:I106"/>
    <mergeCell ref="K105:K106"/>
    <mergeCell ref="B133:K134"/>
    <mergeCell ref="B148:K148"/>
    <mergeCell ref="B105:B106"/>
    <mergeCell ref="B53:K53"/>
    <mergeCell ref="B54:K54"/>
    <mergeCell ref="B55:K55"/>
    <mergeCell ref="D56:D58"/>
    <mergeCell ref="E56:E58"/>
    <mergeCell ref="F56:F58"/>
    <mergeCell ref="G56:K56"/>
    <mergeCell ref="C57:C58"/>
    <mergeCell ref="H57:H58"/>
    <mergeCell ref="I57:I58"/>
    <mergeCell ref="K57:K58"/>
    <mergeCell ref="B56:C56"/>
    <mergeCell ref="B57:B58"/>
    <mergeCell ref="B102:K102"/>
    <mergeCell ref="B1:K1"/>
    <mergeCell ref="B2:K2"/>
    <mergeCell ref="B3:K3"/>
    <mergeCell ref="B4:K4"/>
    <mergeCell ref="B5:C5"/>
    <mergeCell ref="F5:F7"/>
    <mergeCell ref="G5:K5"/>
    <mergeCell ref="C6:C7"/>
    <mergeCell ref="K6:K7"/>
    <mergeCell ref="D5:D7"/>
    <mergeCell ref="E5:E7"/>
    <mergeCell ref="G6:G7"/>
    <mergeCell ref="I6:I7"/>
    <mergeCell ref="B6:B7"/>
    <mergeCell ref="B52:K52"/>
    <mergeCell ref="B183:I185"/>
    <mergeCell ref="B135:I137"/>
    <mergeCell ref="B87:I89"/>
    <mergeCell ref="A56:A58"/>
    <mergeCell ref="A5:A7"/>
    <mergeCell ref="C34:J35"/>
    <mergeCell ref="B37:I39"/>
    <mergeCell ref="B104:C104"/>
    <mergeCell ref="D104:D106"/>
    <mergeCell ref="E104:E106"/>
    <mergeCell ref="F104:F106"/>
    <mergeCell ref="G104:K104"/>
    <mergeCell ref="C80:K81"/>
    <mergeCell ref="C84:K85"/>
    <mergeCell ref="B100:K100"/>
    <mergeCell ref="B101:K101"/>
  </mergeCells>
  <hyperlinks>
    <hyperlink ref="G162" r:id="rId1" tooltip="O Pohar TJ Slavoj Plzen_x000d_HRACHOLUSKY_x000d_27.07.2025" display="https://www.iwwfed-ea.org/classic/25CZE001/"/>
    <hyperlink ref="G156" r:id="rId2" display="https://ems.iwwf.sport/Competitions/Details?Id=7acf0a31-9b72-4a84-bf30-3f441ad702c0"/>
    <hyperlink ref="G158" r:id="rId3" display="https://ems.iwwf.sport/Competitions/Details?Id=a532ddc9-24a7-473f-9f33-8500abc5b354"/>
    <hyperlink ref="G160" r:id="rId4" tooltip="+35 SM / Linkoping Open_x000d_Linkoping Vattenskidklubb_x000d_10.08.2025" display="https://www.iwwfed-ea.org/classic/25SWE004/"/>
    <hyperlink ref="C8" r:id="rId5" display="https://ems.iwwf.sport/RankingList/ScoringDetailsWaterSki?Id=4e33f6df-3256-4af3-82f8-5e63f268a870&amp;RankingListLogId=114e2959-f1cf-411b-93c6-6a899cad09e6&amp;Event=10&amp;IdRankinglistPlacement=78a22b68-4b25-494c-b64a-2ebb4fa41806&amp;DisciplineId=7&amp;EventId=10&amp;SeasonId=10&amp;Month=8&amp;RLAgeCategoryId=&amp;Gender=&amp;ConfederationId=&amp;FederationId=&amp;Lastname=&amp;Firstname=&amp;AthleteCode=&amp;RLConfederationId=1"/>
    <hyperlink ref="C9" r:id="rId6" display="https://ems.iwwf.sport/RankingList/ScoringDetailsWaterSki?Id=c600e8b7-45d9-4063-98f8-e3abe4d9bdc8&amp;RankingListLogId=114e2959-f1cf-411b-93c6-6a899cad09e6&amp;Event=10&amp;IdRankinglistPlacement=15d37076-aaa7-40b5-93ab-def6128ad4cd&amp;DisciplineId=7&amp;EventId=10&amp;SeasonId=10&amp;Month=8&amp;RLAgeCategoryId=&amp;Gender=&amp;ConfederationId=&amp;FederationId=&amp;Lastname=&amp;Firstname=&amp;AthleteCode=&amp;RLConfederationId=1"/>
    <hyperlink ref="C10" r:id="rId7" display="https://ems.iwwf.sport/RankingList/ScoringDetailsWaterSki?Id=d8e94e4d-803e-4cbb-bc9f-b9435c7b248a&amp;RankingListLogId=114e2959-f1cf-411b-93c6-6a899cad09e6&amp;Event=10&amp;IdRankinglistPlacement=46c46e9f-86d8-4569-9613-1dba4539af2f&amp;DisciplineId=7&amp;EventId=10&amp;SeasonId=10&amp;Month=8&amp;RLAgeCategoryId=&amp;Gender=&amp;ConfederationId=&amp;FederationId=&amp;Lastname=&amp;Firstname=&amp;AthleteCode=&amp;RLConfederationId=1"/>
    <hyperlink ref="C11" r:id="rId8" display="https://ems.iwwf.sport/RankingList/ScoringDetailsWaterSki?Id=b27dd153-c64d-494c-a9e1-682db3d72efd&amp;RankingListLogId=114e2959-f1cf-411b-93c6-6a899cad09e6&amp;Event=10&amp;IdRankinglistPlacement=b363dc84-37bf-4b1d-bd39-0f6800afc80b&amp;DisciplineId=7&amp;EventId=10&amp;SeasonId=10&amp;Month=8&amp;RLAgeCategoryId=&amp;Gender=&amp;ConfederationId=&amp;FederationId=&amp;Lastname=&amp;Firstname=&amp;AthleteCode=&amp;RLConfederationId=1"/>
    <hyperlink ref="C12" r:id="rId9" display="https://ems.iwwf.sport/RankingList/ScoringDetailsWaterSki?Id=9f691625-cd05-4cfe-9f68-3573fa08d594&amp;RankingListLogId=114e2959-f1cf-411b-93c6-6a899cad09e6&amp;Event=10&amp;IdRankinglistPlacement=3be0575e-d534-4914-9808-2efca7552603&amp;DisciplineId=7&amp;EventId=10&amp;SeasonId=10&amp;Month=8&amp;RLAgeCategoryId=&amp;Gender=&amp;ConfederationId=&amp;FederationId=&amp;Lastname=&amp;Firstname=&amp;AthleteCode=&amp;RLConfederationId=1"/>
    <hyperlink ref="C13" r:id="rId10" display="https://ems.iwwf.sport/RankingList/ScoringDetailsWaterSki?Id=38747fe1-b61a-48f0-bd77-a45e15dc13e5&amp;RankingListLogId=114e2959-f1cf-411b-93c6-6a899cad09e6&amp;Event=10&amp;IdRankinglistPlacement=cff63d53-7004-43e3-8c2c-1c335d583028&amp;DisciplineId=7&amp;EventId=10&amp;SeasonId=10&amp;Month=8&amp;RLAgeCategoryId=&amp;Gender=&amp;ConfederationId=&amp;FederationId=&amp;Lastname=&amp;Firstname=&amp;AthleteCode=&amp;RLConfederationId=1"/>
    <hyperlink ref="C14" r:id="rId11" display="https://ems.iwwf.sport/RankingList/ScoringDetailsWaterSki?Id=3be1321c-bf92-4577-bd40-d016975c42b9&amp;RankingListLogId=114e2959-f1cf-411b-93c6-6a899cad09e6&amp;Event=10&amp;IdRankinglistPlacement=625e098e-4f61-4620-a840-315ecb36df70&amp;DisciplineId=7&amp;EventId=10&amp;SeasonId=10&amp;Month=8&amp;RLAgeCategoryId=&amp;Gender=&amp;ConfederationId=&amp;FederationId=&amp;Lastname=&amp;Firstname=&amp;AthleteCode=&amp;RLConfederationId=1"/>
    <hyperlink ref="C15" r:id="rId12" display="https://ems.iwwf.sport/RankingList/ScoringDetailsWaterSki?Id=bc6df26e-e16c-437a-b3fa-49cbed8ae6c6&amp;RankingListLogId=114e2959-f1cf-411b-93c6-6a899cad09e6&amp;Event=10&amp;IdRankinglistPlacement=e8eb544d-1ac4-4e7a-8e8c-fe3670e122b3&amp;DisciplineId=7&amp;EventId=10&amp;SeasonId=10&amp;Month=8&amp;RLAgeCategoryId=&amp;Gender=&amp;ConfederationId=&amp;FederationId=&amp;Lastname=&amp;Firstname=&amp;AthleteCode=&amp;RLConfederationId=1"/>
    <hyperlink ref="C16" r:id="rId13" display="https://ems.iwwf.sport/RankingList/ScoringDetailsWaterSki?Id=610382e9-c106-424f-aeb5-ea4ef85bd23e&amp;RankingListLogId=114e2959-f1cf-411b-93c6-6a899cad09e6&amp;Event=10&amp;IdRankinglistPlacement=253e727f-584c-4471-bcac-06c917149b26&amp;DisciplineId=7&amp;EventId=10&amp;SeasonId=10&amp;Month=8&amp;RLAgeCategoryId=&amp;Gender=&amp;ConfederationId=&amp;FederationId=&amp;Lastname=&amp;Firstname=&amp;AthleteCode=&amp;RLConfederationId=1"/>
    <hyperlink ref="C17" r:id="rId14" display="https://ems.iwwf.sport/RankingList/ScoringDetailsWaterSki?Id=5ba23ef9-947c-4598-b470-3b134ee85725&amp;RankingListLogId=114e2959-f1cf-411b-93c6-6a899cad09e6&amp;Event=10&amp;IdRankinglistPlacement=23ff0f82-2ce7-432e-8cd0-b8cbb280f4d5&amp;DisciplineId=7&amp;EventId=10&amp;SeasonId=10&amp;Month=8&amp;RLAgeCategoryId=&amp;Gender=&amp;ConfederationId=&amp;FederationId=&amp;Lastname=&amp;Firstname=&amp;AthleteCode=&amp;RLConfederationId=1"/>
    <hyperlink ref="C18" r:id="rId15" display="https://ems.iwwf.sport/RankingList/ScoringDetailsWaterSki?Id=e5c0afa8-1e9e-4cc9-aecd-e45ecf206521&amp;RankingListLogId=114e2959-f1cf-411b-93c6-6a899cad09e6&amp;Event=10&amp;IdRankinglistPlacement=1acb24f3-01f8-4ff5-8940-1163006abe94&amp;DisciplineId=7&amp;EventId=10&amp;SeasonId=10&amp;Month=8&amp;RLAgeCategoryId=&amp;Gender=&amp;ConfederationId=&amp;FederationId=&amp;Lastname=&amp;Firstname=&amp;AthleteCode=&amp;RLConfederationId=1"/>
    <hyperlink ref="C19" r:id="rId16" display="https://ems.iwwf.sport/RankingList/ScoringDetailsWaterSki?Id=b77ab1ae-e429-4774-81ae-ee968de6558d&amp;RankingListLogId=114e2959-f1cf-411b-93c6-6a899cad09e6&amp;Event=10&amp;IdRankinglistPlacement=9ea27834-44ea-4f99-9211-a56e5cff99cf&amp;DisciplineId=7&amp;EventId=10&amp;SeasonId=10&amp;Month=8&amp;RLAgeCategoryId=&amp;Gender=&amp;ConfederationId=&amp;FederationId=&amp;Lastname=&amp;Firstname=&amp;AthleteCode=&amp;RLConfederationId=1"/>
    <hyperlink ref="C20" r:id="rId17" display="https://ems.iwwf.sport/RankingList/ScoringDetailsWaterSki?Id=9e7e0ded-cd4c-48ba-bc1e-3e4b7ad4270b&amp;RankingListLogId=114e2959-f1cf-411b-93c6-6a899cad09e6&amp;Event=10&amp;IdRankinglistPlacement=f468e3c9-a2bd-44f6-9092-818180c9f785&amp;DisciplineId=7&amp;EventId=10&amp;SeasonId=10&amp;Month=8&amp;RLAgeCategoryId=&amp;Gender=&amp;ConfederationId=&amp;FederationId=&amp;Lastname=&amp;Firstname=&amp;AthleteCode=&amp;RLConfederationId=1"/>
    <hyperlink ref="C22" r:id="rId18" display="https://ems.iwwf.sport/RankingList/ScoringDetailsWaterSki?Id=5c4dc0ca-12dc-468d-847a-a2bf0e834762&amp;RankingListLogId=114e2959-f1cf-411b-93c6-6a899cad09e6&amp;Event=10&amp;IdRankinglistPlacement=ae363b38-7379-4a6f-847b-35a2f8eeb1a7&amp;DisciplineId=7&amp;EventId=10&amp;SeasonId=10&amp;Month=8&amp;RLAgeCategoryId=&amp;Gender=&amp;ConfederationId=&amp;FederationId=&amp;Lastname=&amp;Firstname=&amp;AthleteCode=&amp;RLConfederationId=1"/>
    <hyperlink ref="C23" r:id="rId19" display="https://ems.iwwf.sport/RankingList/ScoringDetailsWaterSki?Id=1f6bf8cd-5fb0-45c3-ad5a-aa986f12b2e4&amp;RankingListLogId=114e2959-f1cf-411b-93c6-6a899cad09e6&amp;Event=10&amp;IdRankinglistPlacement=9720bdf4-7790-4a86-bb98-f57cfee15ff4&amp;DisciplineId=7&amp;EventId=10&amp;SeasonId=10&amp;Month=8&amp;RLAgeCategoryId=&amp;Gender=&amp;ConfederationId=&amp;FederationId=&amp;Lastname=&amp;Firstname=&amp;AthleteCode=&amp;RLConfederationId=1"/>
    <hyperlink ref="C24" r:id="rId20" display="https://ems.iwwf.sport/RankingList/ScoringDetailsWaterSki?Id=dbf4b8ff-eda3-41df-9c75-ff301cf4261f&amp;RankingListLogId=114e2959-f1cf-411b-93c6-6a899cad09e6&amp;Event=10&amp;IdRankinglistPlacement=716d89d4-771d-4d61-b67a-6b8c401a2cc8&amp;DisciplineId=7&amp;EventId=10&amp;SeasonId=10&amp;Month=8&amp;RLAgeCategoryId=&amp;Gender=&amp;ConfederationId=&amp;FederationId=&amp;Lastname=&amp;Firstname=&amp;AthleteCode=&amp;RLConfederationId=1"/>
    <hyperlink ref="G25" r:id="rId21" tooltip="Travers Grand Prix_x000d_Sunset Lakes, Groveland, FL_x000d_28.09.2025" display="http://www.iwsftournament.com/homologation/scorebooks/20251001131002Scorebook26S021CS.HTM"/>
    <hyperlink ref="C25" r:id="rId22" display="https://ems.iwwf.sport/RankingList/ScoringDetailsWaterSki?Id=a6491a9a-9a3a-47d1-a36e-10f221975885&amp;RankingListLogId=56f7643e-90da-4ae7-957e-0e486bbe4711&amp;Event=10&amp;IdRankinglistPlacement=8523baca-3fc3-4794-af88-3a9394585f95&amp;DisciplineId=7&amp;EventId=10&amp;SeasonId=10&amp;Month=6&amp;RLAgeCategoryId=&amp;Gender=&amp;ConfederationId=&amp;FederationId=&amp;Lastname=&amp;Firstname=&amp;AthleteCode=&amp;RLConfederationId=1"/>
    <hyperlink ref="C26" r:id="rId23" display="https://ems.iwwf.sport/RankingList/ScoringDetailsWaterSki?Id=69e41b26-ae8b-4872-9cbe-cca66341082f&amp;RankingListLogId=114e2959-f1cf-411b-93c6-6a899cad09e6&amp;Event=10&amp;IdRankinglistPlacement=af051c8f-9609-4d4c-a7e0-d194df8b4754&amp;DisciplineId=7&amp;EventId=10&amp;SeasonId=10&amp;Month=8&amp;RLAgeCategoryId=&amp;Gender=&amp;ConfederationId=&amp;FederationId=&amp;Lastname=&amp;Firstname=&amp;AthleteCode=&amp;RLConfederationId=1"/>
    <hyperlink ref="C59" r:id="rId24" display="https://ems.iwwf.sport/RankingList/ScoringDetailsWaterSki?Id=e313b01e-d4f2-414f-86f2-6366a64a942a&amp;RankingListLogId=114e2959-f1cf-411b-93c6-6a899cad09e6&amp;Event=10&amp;IdRankinglistPlacement=f011fa52-d87f-4653-968e-e17cf2b96e9e&amp;DisciplineId=7&amp;EventId=10&amp;SeasonId=10&amp;Month=8&amp;RLAgeCategoryId=&amp;Gender=&amp;ConfederationId=&amp;FederationId=&amp;Lastname=&amp;Firstname=&amp;AthleteCode=&amp;RLConfederationId=1"/>
    <hyperlink ref="C60" r:id="rId25" display="https://ems.iwwf.sport/RankingList/ScoringDetailsWaterSki?Id=8b2ec21c-be7f-4993-a458-0620a46a81ad&amp;RankingListLogId=114e2959-f1cf-411b-93c6-6a899cad09e6&amp;Event=10&amp;IdRankinglistPlacement=feaac720-f3a1-4d4a-be39-9c27f691542c&amp;DisciplineId=7&amp;EventId=10&amp;SeasonId=10&amp;Month=8&amp;RLAgeCategoryId=&amp;Gender=&amp;ConfederationId=&amp;FederationId=&amp;Lastname=&amp;Firstname=&amp;AthleteCode=&amp;RLConfederationId=1"/>
    <hyperlink ref="C61" r:id="rId26" display="https://ems.iwwf.sport/RankingList/ScoringDetailsWaterSki?Id=94729a7d-4b17-429d-a324-e93b77c87753&amp;RankingListLogId=114e2959-f1cf-411b-93c6-6a899cad09e6&amp;Event=10&amp;IdRankinglistPlacement=3b19b053-eb62-4fde-99d4-c4d7847e3895&amp;DisciplineId=7&amp;EventId=10&amp;SeasonId=10&amp;Month=8&amp;RLAgeCategoryId=&amp;Gender=&amp;ConfederationId=&amp;FederationId=&amp;Lastname=&amp;Firstname=&amp;AthleteCode=&amp;RLConfederationId=1"/>
    <hyperlink ref="C62" r:id="rId27" display="https://ems.iwwf.sport/RankingList/ScoringDetailsWaterSki?Id=94cd57f8-7c25-47f2-b87d-15021927f235&amp;RankingListLogId=114e2959-f1cf-411b-93c6-6a899cad09e6&amp;Event=10&amp;IdRankinglistPlacement=d1cd7779-4dd9-454d-8c5e-7fcf2f5fe232&amp;DisciplineId=7&amp;EventId=10&amp;SeasonId=10&amp;Month=8&amp;RLAgeCategoryId=&amp;Gender=&amp;ConfederationId=&amp;FederationId=&amp;Lastname=&amp;Firstname=&amp;AthleteCode=&amp;RLConfederationId=1"/>
    <hyperlink ref="C63" r:id="rId28" display="https://ems.iwwf.sport/RankingList/ScoringDetailsWaterSki?Id=8f9c02da-64e0-41d8-8195-f2d48b917a2f&amp;RankingListLogId=114e2959-f1cf-411b-93c6-6a899cad09e6&amp;Event=10&amp;IdRankinglistPlacement=5ed8ac97-bf6b-461c-a506-5fd63c34631e&amp;DisciplineId=7&amp;EventId=10&amp;SeasonId=10&amp;Month=8&amp;RLAgeCategoryId=&amp;Gender=&amp;ConfederationId=&amp;FederationId=&amp;Lastname=&amp;Firstname=&amp;AthleteCode=&amp;RLConfederationId=1"/>
    <hyperlink ref="C64" r:id="rId29" display="https://ems.iwwf.sport/RankingList/ScoringDetailsWaterSki?Id=dbf4b8ff-eda3-41df-9c75-ff301cf4261f&amp;RankingListLogId=114e2959-f1cf-411b-93c6-6a899cad09e6&amp;Event=10&amp;IdRankinglistPlacement=954afd2e-d1b6-4a2b-b23e-43c67002a183&amp;DisciplineId=7&amp;EventId=10&amp;SeasonId=10&amp;Month=8&amp;RLAgeCategoryId=&amp;Gender=&amp;ConfederationId=&amp;FederationId=&amp;Lastname=&amp;Firstname=&amp;AthleteCode=&amp;RLConfederationId=1"/>
    <hyperlink ref="C65" r:id="rId30" display="https://ems.iwwf.sport/RankingList/ScoringDetailsWaterSki?Id=60b794db-9d5e-49c9-8d45-ade480aa1904&amp;RankingListLogId=114e2959-f1cf-411b-93c6-6a899cad09e6&amp;Event=10&amp;IdRankinglistPlacement=215dfbe6-c2d0-42f1-990c-75616aa1bc86&amp;DisciplineId=7&amp;EventId=10&amp;SeasonId=10&amp;Month=8&amp;RLAgeCategoryId=&amp;Gender=&amp;ConfederationId=&amp;FederationId=&amp;Lastname=&amp;Firstname=&amp;AthleteCode=&amp;RLConfederationId=1"/>
    <hyperlink ref="C66" r:id="rId31" display="https://ems.iwwf.sport/RankingList/ScoringDetailsWaterSki?Id=6166cf1a-715c-4f06-9682-d32deea68338&amp;RankingListLogId=114e2959-f1cf-411b-93c6-6a899cad09e6&amp;Event=10&amp;IdRankinglistPlacement=73680857-5409-41d0-a4f8-b6bd021be6b8&amp;DisciplineId=7&amp;EventId=10&amp;SeasonId=10&amp;Month=8&amp;RLAgeCategoryId=&amp;Gender=&amp;ConfederationId=&amp;FederationId=&amp;Lastname=&amp;Firstname=&amp;AthleteCode=&amp;RLConfederationId=1"/>
    <hyperlink ref="C67" r:id="rId32" display="https://ems.iwwf.sport/RankingList/ScoringDetailsWaterSki?Id=33024861-1654-40cb-8779-b09892278e83&amp;RankingListLogId=114e2959-f1cf-411b-93c6-6a899cad09e6&amp;Event=10&amp;IdRankinglistPlacement=47fb5103-bcad-4eda-bca7-a9a7f56b76d9&amp;DisciplineId=7&amp;EventId=10&amp;SeasonId=10&amp;Month=8&amp;RLAgeCategoryId=&amp;Gender=&amp;ConfederationId=&amp;FederationId=&amp;Lastname=&amp;Firstname=&amp;AthleteCode=&amp;RLConfederationId=1"/>
    <hyperlink ref="C68" r:id="rId33" display="https://ems.iwwf.sport/RankingList/ScoringDetailsWaterSki?Id=356317d6-a909-4f48-af89-9f12a4eebbab&amp;RankingListLogId=114e2959-f1cf-411b-93c6-6a899cad09e6&amp;Event=10&amp;IdRankinglistPlacement=2067e8d9-ec48-4f70-94b7-8dc9d8c120da&amp;DisciplineId=7&amp;EventId=10&amp;SeasonId=10&amp;Month=8&amp;RLAgeCategoryId=&amp;Gender=&amp;ConfederationId=&amp;FederationId=&amp;Lastname=&amp;Firstname=&amp;AthleteCode=&amp;RLConfederationId=1"/>
    <hyperlink ref="C69" r:id="rId34" display="https://ems.iwwf.sport/RankingList/ScoringDetailsWaterSki?Id=715936bf-27ed-4c5c-baf4-5dc2f0e6c66a&amp;RankingListLogId=114e2959-f1cf-411b-93c6-6a899cad09e6&amp;Event=10&amp;IdRankinglistPlacement=2b53f891-f27e-432b-ad54-0c09448f7cb9&amp;DisciplineId=7&amp;EventId=10&amp;SeasonId=10&amp;Month=8&amp;RLAgeCategoryId=&amp;Gender=&amp;ConfederationId=&amp;FederationId=&amp;Lastname=&amp;Firstname=&amp;AthleteCode=&amp;RLConfederationId=1"/>
    <hyperlink ref="C70" r:id="rId35" display="https://ems.iwwf.sport/RankingList/ScoringDetailsWaterSki?Id=d004503c-2345-4380-b234-d4d124415f77&amp;RankingListLogId=114e2959-f1cf-411b-93c6-6a899cad09e6&amp;Event=10&amp;IdRankinglistPlacement=42ca1304-7607-46e7-92b3-4147a346a579&amp;DisciplineId=7&amp;EventId=10&amp;SeasonId=10&amp;Month=8&amp;RLAgeCategoryId=&amp;Gender=&amp;ConfederationId=&amp;FederationId=&amp;Lastname=&amp;Firstname=&amp;AthleteCode=&amp;RLConfederationId=1"/>
    <hyperlink ref="C71" r:id="rId36" display="https://ems.iwwf.sport/RankingList/ScoringDetailsWaterSki?Id=9ab8b22b-d483-4852-be01-18200ad72481&amp;RankingListLogId=114e2959-f1cf-411b-93c6-6a899cad09e6&amp;Event=10&amp;IdRankinglistPlacement=6ab655a3-5c70-4a69-b494-1faa54f4626f&amp;DisciplineId=7&amp;EventId=10&amp;SeasonId=10&amp;Month=8&amp;RLAgeCategoryId=&amp;Gender=&amp;ConfederationId=&amp;FederationId=&amp;Lastname=&amp;Firstname=&amp;AthleteCode=&amp;RLConfederationId=1"/>
    <hyperlink ref="C72" r:id="rId37" display="https://ems.iwwf.sport/RankingList/ScoringDetailsWaterSki?Id=a6491a9a-9a3a-47d1-a36e-10f221975885&amp;RankingListLogId=114e2959-f1cf-411b-93c6-6a899cad09e6&amp;Event=10&amp;IdRankinglistPlacement=d42e3f6d-3bea-4503-860a-6ec1cc2a4025&amp;DisciplineId=7&amp;EventId=10&amp;SeasonId=10&amp;Month=8&amp;RLAgeCategoryId=&amp;Gender=&amp;ConfederationId=&amp;FederationId=&amp;Lastname=&amp;Firstname=&amp;AthleteCode=&amp;RLConfederationId=1"/>
    <hyperlink ref="C73" r:id="rId38" display="https://ems.iwwf.sport/RankingList/ScoringDetailsWaterSki?Id=00c46d10-8a19-41d0-9660-f32657ca0220&amp;RankingListLogId=114e2959-f1cf-411b-93c6-6a899cad09e6&amp;Event=10&amp;IdRankinglistPlacement=eeb55b5c-e5ec-4885-ac9d-60bdb862fb02&amp;DisciplineId=7&amp;EventId=10&amp;SeasonId=10&amp;Month=8&amp;RLAgeCategoryId=&amp;Gender=&amp;ConfederationId=&amp;FederationId=&amp;Lastname=&amp;Firstname=&amp;AthleteCode=&amp;RLConfederationId=1"/>
    <hyperlink ref="C74" r:id="rId39" display="https://ems.iwwf.sport/RankingList/ScoringDetailsWaterSki?Id=44ef1574-5421-4037-b0c5-898c1c4c6b84&amp;RankingListLogId=114e2959-f1cf-411b-93c6-6a899cad09e6&amp;Event=10&amp;IdRankinglistPlacement=41c3c951-2dbb-4cc8-8dcb-7c8ff02cf982&amp;DisciplineId=7&amp;EventId=10&amp;SeasonId=10&amp;Month=8&amp;RLAgeCategoryId=&amp;Gender=&amp;ConfederationId=&amp;FederationId=&amp;Lastname=&amp;Firstname=&amp;AthleteCode=&amp;RLConfederationId=1"/>
    <hyperlink ref="C107" r:id="rId40" display="https://ems.iwwf.sport/RankingList/ScoringDetailsWaterSki?Id=94729a7d-4b17-429d-a324-e93b77c87753&amp;RankingListLogId=114e2959-f1cf-411b-93c6-6a899cad09e6&amp;Event=10&amp;IdRankinglistPlacement=70cf83e5-a515-44f8-9710-dc1ee5261146&amp;DisciplineId=7&amp;EventId=10&amp;SeasonId=10&amp;Month=8&amp;RLAgeCategoryId=&amp;Gender=&amp;ConfederationId=&amp;FederationId=&amp;Lastname=&amp;Firstname=&amp;AthleteCode=&amp;RLConfederationId=1"/>
    <hyperlink ref="C108" r:id="rId41" display="https://ems.iwwf.sport/RankingList/ScoringDetailsWaterSki?Id=dbf4b8ff-eda3-41df-9c75-ff301cf4261f&amp;RankingListLogId=114e2959-f1cf-411b-93c6-6a899cad09e6&amp;Event=10&amp;IdRankinglistPlacement=afa49100-c840-4425-9767-df2da7e7cc4c&amp;DisciplineId=7&amp;EventId=10&amp;SeasonId=10&amp;Month=8&amp;RLAgeCategoryId=&amp;Gender=&amp;ConfederationId=&amp;FederationId=&amp;Lastname=&amp;Firstname=&amp;AthleteCode=&amp;RLConfederationId=1"/>
    <hyperlink ref="C109" r:id="rId42" display="https://ems.iwwf.sport/RankingList/ScoringDetailsWaterSki?Id=33024861-1654-40cb-8779-b09892278e83&amp;RankingListLogId=114e2959-f1cf-411b-93c6-6a899cad09e6&amp;Event=10&amp;IdRankinglistPlacement=052d1204-25f9-40b7-9f61-3727be9b180a&amp;DisciplineId=7&amp;EventId=10&amp;SeasonId=10&amp;Month=8&amp;RLAgeCategoryId=&amp;Gender=&amp;ConfederationId=&amp;FederationId=&amp;Lastname=&amp;Firstname=&amp;AthleteCode=&amp;RLConfederationId=1"/>
    <hyperlink ref="C110" r:id="rId43" display="https://ems.iwwf.sport/RankingList/ScoringDetailsWaterSki?Id=356317d6-a909-4f48-af89-9f12a4eebbab&amp;RankingListLogId=114e2959-f1cf-411b-93c6-6a899cad09e6&amp;Event=10&amp;IdRankinglistPlacement=487946c8-eaba-4c9a-b94f-d2efc5419d0d&amp;DisciplineId=7&amp;EventId=10&amp;SeasonId=10&amp;Month=8&amp;RLAgeCategoryId=&amp;Gender=&amp;ConfederationId=&amp;FederationId=&amp;Lastname=&amp;Firstname=&amp;AthleteCode=&amp;RLConfederationId=1"/>
    <hyperlink ref="C111" r:id="rId44" display="https://ems.iwwf.sport/RankingList/ScoringDetailsWaterSki?Id=e98a1cc2-95fb-4063-96e7-16668b8e578e&amp;RankingListLogId=114e2959-f1cf-411b-93c6-6a899cad09e6&amp;Event=10&amp;IdRankinglistPlacement=0fcf2b9c-4f91-41e6-896b-289ea7b01def&amp;DisciplineId=7&amp;EventId=10&amp;SeasonId=10&amp;Month=8&amp;RLAgeCategoryId=&amp;Gender=&amp;ConfederationId=&amp;FederationId=&amp;Lastname=&amp;Firstname=&amp;AthleteCode=&amp;RLConfederationId=1"/>
    <hyperlink ref="C112" r:id="rId45" display="https://ems.iwwf.sport/RankingList/ScoringDetailsWaterSki?Id=e01117a9-2b98-436b-9796-a163b31fd2f4&amp;RankingListLogId=114e2959-f1cf-411b-93c6-6a899cad09e6&amp;Event=10&amp;IdRankinglistPlacement=7fe9362f-b2fa-487f-97b0-90f66da5e2b9&amp;DisciplineId=7&amp;EventId=10&amp;SeasonId=10&amp;Month=8&amp;RLAgeCategoryId=&amp;Gender=&amp;ConfederationId=&amp;FederationId=&amp;Lastname=&amp;Firstname=&amp;AthleteCode=&amp;RLConfederationId=1"/>
    <hyperlink ref="C113" r:id="rId46" display="https://ems.iwwf.sport/RankingList/ScoringDetailsWaterSki?Id=0b9bab19-1215-4cac-a958-10063c2b98ce&amp;RankingListLogId=114e2959-f1cf-411b-93c6-6a899cad09e6&amp;Event=10&amp;IdRankinglistPlacement=8553e38a-76a3-4ae8-8308-1e5ad002ce39&amp;DisciplineId=7&amp;EventId=10&amp;SeasonId=10&amp;Month=8&amp;RLAgeCategoryId=&amp;Gender=&amp;ConfederationId=&amp;FederationId=&amp;Lastname=&amp;Firstname=&amp;AthleteCode=&amp;RLConfederationId=1"/>
    <hyperlink ref="C114" r:id="rId47" display="https://ems.iwwf.sport/RankingList/ScoringDetailsWaterSki?Id=87571261-7fb1-4337-94bb-1138ff8e358e&amp;RankingListLogId=114e2959-f1cf-411b-93c6-6a899cad09e6&amp;Event=10&amp;IdRankinglistPlacement=2efac571-ffcc-46a8-a395-c507c0b214cf&amp;DisciplineId=7&amp;EventId=10&amp;SeasonId=10&amp;Month=8&amp;RLAgeCategoryId=&amp;Gender=&amp;ConfederationId=&amp;FederationId=&amp;Lastname=&amp;Firstname=&amp;AthleteCode=&amp;RLConfederationId=1"/>
    <hyperlink ref="C115" r:id="rId48" display="https://ems.iwwf.sport/RankingList/ScoringDetailsWaterSki?Id=dbfb540d-3e9e-4e0f-adf8-4e0c964ff53b&amp;RankingListLogId=114e2959-f1cf-411b-93c6-6a899cad09e6&amp;Event=10&amp;IdRankinglistPlacement=2a696e5b-0b57-4f5a-819c-59a562f09d57&amp;DisciplineId=7&amp;EventId=10&amp;SeasonId=10&amp;Month=8&amp;RLAgeCategoryId=&amp;Gender=&amp;ConfederationId=&amp;FederationId=&amp;Lastname=&amp;Firstname=&amp;AthleteCode=&amp;RLConfederationId=1"/>
    <hyperlink ref="C116" r:id="rId49" display="https://ems.iwwf.sport/RankingList/ScoringDetailsWaterSki?Id=c8593e46-9ff8-44e1-9ccb-5825beeb2f32&amp;RankingListLogId=114e2959-f1cf-411b-93c6-6a899cad09e6&amp;Event=10&amp;IdRankinglistPlacement=1d8f3b7d-d36b-4654-a0df-0e044bbe1cd6&amp;DisciplineId=7&amp;EventId=10&amp;SeasonId=10&amp;Month=8&amp;RLAgeCategoryId=&amp;Gender=&amp;ConfederationId=&amp;FederationId=&amp;Lastname=&amp;Firstname=&amp;AthleteCode=&amp;RLConfederationId=1"/>
    <hyperlink ref="C117" r:id="rId50" display="https://ems.iwwf.sport/RankingList/ScoringDetailsWaterSki?Id=cad8a733-2f6a-487f-b332-1f8d33db1648&amp;RankingListLogId=114e2959-f1cf-411b-93c6-6a899cad09e6&amp;Event=10&amp;IdRankinglistPlacement=d515ef6f-dcb3-4bc2-a072-00fe32c859e4&amp;DisciplineId=7&amp;EventId=10&amp;SeasonId=10&amp;Month=8&amp;RLAgeCategoryId=&amp;Gender=&amp;ConfederationId=&amp;FederationId=&amp;Lastname=&amp;Firstname=&amp;AthleteCode=&amp;RLConfederationId=1"/>
    <hyperlink ref="C118" r:id="rId51" display="https://ems.iwwf.sport/RankingList/ScoringDetailsWaterSki?Id=aa306ba2-8f7c-4c77-a8e5-92dbb01cd86f&amp;RankingListLogId=114e2959-f1cf-411b-93c6-6a899cad09e6&amp;Event=10&amp;IdRankinglistPlacement=7c8953c2-72ec-4333-a1fe-a13913aada15&amp;DisciplineId=7&amp;EventId=10&amp;SeasonId=10&amp;Month=8&amp;RLAgeCategoryId=&amp;Gender=&amp;ConfederationId=&amp;FederationId=&amp;Lastname=&amp;Firstname=&amp;AthleteCode=&amp;RLConfederationId=1"/>
    <hyperlink ref="C119" r:id="rId52" display="https://ems.iwwf.sport/RankingList/ScoringDetailsWaterSki?Id=04aefcef-96dd-492b-9d81-2084edf4c653&amp;RankingListLogId=114e2959-f1cf-411b-93c6-6a899cad09e6&amp;Event=10&amp;IdRankinglistPlacement=6af1fcf2-d988-4353-ae76-a40ece59b71d&amp;DisciplineId=7&amp;EventId=10&amp;SeasonId=10&amp;Month=8&amp;RLAgeCategoryId=&amp;Gender=&amp;ConfederationId=&amp;FederationId=&amp;Lastname=&amp;Firstname=&amp;AthleteCode=&amp;RLConfederationId=1"/>
    <hyperlink ref="C120" r:id="rId53" display="https://ems.iwwf.sport/RankingList/ScoringDetailsWaterSki?Id=7676a9af-5f45-482e-8c6c-14311e2da994&amp;RankingListLogId=114e2959-f1cf-411b-93c6-6a899cad09e6&amp;Event=10&amp;IdRankinglistPlacement=11432ffb-fc93-4160-83af-a34b54b8e8c5&amp;DisciplineId=7&amp;EventId=10&amp;SeasonId=10&amp;Month=8&amp;RLAgeCategoryId=&amp;Gender=&amp;ConfederationId=&amp;FederationId=&amp;Lastname=&amp;Firstname=&amp;AthleteCode=&amp;RLConfederationId=1"/>
    <hyperlink ref="C121" r:id="rId54" display="https://ems.iwwf.sport/RankingList/ScoringDetailsWaterSki?Id=fdbfb8ea-8f12-4ced-b9cf-5470cdb19f49&amp;RankingListLogId=114e2959-f1cf-411b-93c6-6a899cad09e6&amp;Event=10&amp;IdRankinglistPlacement=60299bf9-2cda-400c-8add-2ebc755ac058&amp;DisciplineId=7&amp;EventId=10&amp;SeasonId=10&amp;Month=8&amp;RLAgeCategoryId=&amp;Gender=&amp;ConfederationId=&amp;FederationId=&amp;Lastname=&amp;Firstname=&amp;AthleteCode=&amp;RLConfederationId=1"/>
    <hyperlink ref="C122" r:id="rId55" display="https://ems.iwwf.sport/RankingList/ScoringDetailsWaterSki?Id=a9a2d62c-a42e-4e03-9ca8-ba9d4591162c&amp;RankingListLogId=114e2959-f1cf-411b-93c6-6a899cad09e6&amp;Event=10&amp;IdRankinglistPlacement=7e079521-c378-4c76-8586-ef1ed991b3ab&amp;DisciplineId=7&amp;EventId=10&amp;SeasonId=10&amp;Month=8&amp;RLAgeCategoryId=&amp;Gender=&amp;ConfederationId=&amp;FederationId=&amp;Lastname=&amp;Firstname=&amp;AthleteCode=&amp;RLConfederationId=1"/>
    <hyperlink ref="C123" r:id="rId56" display="https://ems.iwwf.sport/RankingList/ScoringDetailsWaterSki?Id=4ae7c34e-871f-446c-9e33-596143def1ba&amp;RankingListLogId=114e2959-f1cf-411b-93c6-6a899cad09e6&amp;Event=10&amp;IdRankinglistPlacement=6bc8216f-1c0d-41c8-ad4e-41b86a933d6f&amp;DisciplineId=7&amp;EventId=10&amp;SeasonId=10&amp;Month=8&amp;RLAgeCategoryId=&amp;Gender=&amp;ConfederationId=&amp;FederationId=&amp;Lastname=&amp;Firstname=&amp;AthleteCode=&amp;RLConfederationId=1"/>
  </hyperlinks>
  <pageMargins left="0.47831632653061223" right="0.29761904761904762" top="0.19685039370078741" bottom="0.35433070866141736" header="0.19685039370078741" footer="0.11811023622047245"/>
  <pageSetup paperSize="9" orientation="portrait" horizontalDpi="0" verticalDpi="0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view="pageLayout" topLeftCell="A49" zoomScale="96" zoomScaleNormal="100" zoomScalePageLayoutView="96" workbookViewId="0">
      <selection activeCell="A36" sqref="A36:H38"/>
    </sheetView>
  </sheetViews>
  <sheetFormatPr defaultRowHeight="15.75" x14ac:dyDescent="0.25"/>
  <cols>
    <col min="1" max="1" width="5.42578125" style="537" bestFit="1" customWidth="1"/>
    <col min="2" max="2" width="24.140625" style="140" customWidth="1"/>
    <col min="3" max="3" width="6" style="954" customWidth="1"/>
    <col min="4" max="4" width="8.140625" style="186" customWidth="1"/>
    <col min="5" max="5" width="7" style="470" customWidth="1"/>
    <col min="6" max="6" width="10.42578125" style="550" customWidth="1"/>
    <col min="7" max="7" width="10.42578125" style="74" customWidth="1"/>
    <col min="8" max="8" width="9.85546875" style="140" customWidth="1"/>
    <col min="9" max="9" width="6.7109375" customWidth="1"/>
    <col min="11" max="11" width="7.7109375" customWidth="1"/>
  </cols>
  <sheetData>
    <row r="1" spans="1:9" x14ac:dyDescent="0.25">
      <c r="A1" s="1084" t="s">
        <v>18</v>
      </c>
      <c r="B1" s="1084"/>
      <c r="C1" s="1084"/>
      <c r="D1" s="1084"/>
      <c r="E1" s="1084"/>
      <c r="F1" s="1084"/>
      <c r="G1" s="1084"/>
      <c r="H1" s="1084"/>
      <c r="I1" s="1084"/>
    </row>
    <row r="2" spans="1:9" x14ac:dyDescent="0.25">
      <c r="A2" s="1084" t="s">
        <v>384</v>
      </c>
      <c r="B2" s="1084"/>
      <c r="C2" s="1084"/>
      <c r="D2" s="1084"/>
      <c r="E2" s="1084"/>
      <c r="F2" s="1084"/>
      <c r="G2" s="1084"/>
      <c r="H2" s="1084"/>
      <c r="I2" s="1084"/>
    </row>
    <row r="3" spans="1:9" x14ac:dyDescent="0.25">
      <c r="A3" s="519"/>
      <c r="B3" s="36"/>
      <c r="C3" s="36"/>
      <c r="D3" s="863" t="s">
        <v>59</v>
      </c>
      <c r="E3" s="506"/>
      <c r="F3" s="520"/>
      <c r="G3" s="36"/>
      <c r="H3" s="36"/>
      <c r="I3" s="36"/>
    </row>
    <row r="4" spans="1:9" x14ac:dyDescent="0.25">
      <c r="A4" s="519"/>
      <c r="B4" s="59"/>
      <c r="D4" s="863" t="s">
        <v>112</v>
      </c>
      <c r="E4" s="521"/>
      <c r="F4" s="522"/>
      <c r="G4" s="403"/>
      <c r="H4" s="59"/>
      <c r="I4" s="162"/>
    </row>
    <row r="5" spans="1:9" ht="21" customHeight="1" x14ac:dyDescent="0.25">
      <c r="A5" s="1120" t="s">
        <v>113</v>
      </c>
      <c r="B5" s="1120"/>
      <c r="C5" s="1137" t="s">
        <v>17</v>
      </c>
      <c r="D5" s="1137" t="s">
        <v>1</v>
      </c>
      <c r="E5" s="1111" t="s">
        <v>0</v>
      </c>
      <c r="F5" s="1112" t="s">
        <v>375</v>
      </c>
      <c r="G5" s="1112"/>
      <c r="H5" s="1112"/>
      <c r="I5" s="1112"/>
    </row>
    <row r="6" spans="1:9" ht="15" x14ac:dyDescent="0.25">
      <c r="A6" s="1121" t="s">
        <v>114</v>
      </c>
      <c r="B6" s="1123" t="s">
        <v>21</v>
      </c>
      <c r="C6" s="1138"/>
      <c r="D6" s="1138"/>
      <c r="E6" s="1140"/>
      <c r="F6" s="1133" t="s">
        <v>563</v>
      </c>
      <c r="G6" s="1135" t="s">
        <v>2</v>
      </c>
      <c r="H6" s="787" t="s">
        <v>3</v>
      </c>
      <c r="I6" s="1141" t="s">
        <v>115</v>
      </c>
    </row>
    <row r="7" spans="1:9" ht="21.75" customHeight="1" x14ac:dyDescent="0.25">
      <c r="A7" s="1131"/>
      <c r="B7" s="1132"/>
      <c r="C7" s="1139"/>
      <c r="D7" s="1139"/>
      <c r="E7" s="1140"/>
      <c r="F7" s="1134"/>
      <c r="G7" s="1136"/>
      <c r="H7" s="788" t="s">
        <v>24</v>
      </c>
      <c r="I7" s="1142"/>
    </row>
    <row r="8" spans="1:9" s="470" customFormat="1" ht="15.75" customHeight="1" x14ac:dyDescent="0.25">
      <c r="A8" s="469">
        <v>1</v>
      </c>
      <c r="B8" s="8" t="s">
        <v>117</v>
      </c>
      <c r="C8" s="955" t="s">
        <v>307</v>
      </c>
      <c r="D8" s="786" t="s">
        <v>116</v>
      </c>
      <c r="E8" s="513">
        <v>1999</v>
      </c>
      <c r="F8" s="524" t="s">
        <v>415</v>
      </c>
      <c r="G8" s="525">
        <v>12510</v>
      </c>
      <c r="H8" s="173">
        <f t="shared" ref="H8:H34" si="0">G8*1000/12570</f>
        <v>995.2267303102625</v>
      </c>
      <c r="I8" s="581">
        <v>1</v>
      </c>
    </row>
    <row r="9" spans="1:9" s="527" customFormat="1" ht="17.25" customHeight="1" x14ac:dyDescent="0.25">
      <c r="A9" s="469">
        <v>2</v>
      </c>
      <c r="B9" s="8" t="s">
        <v>344</v>
      </c>
      <c r="C9" s="526" t="s">
        <v>14</v>
      </c>
      <c r="D9" s="786" t="s">
        <v>116</v>
      </c>
      <c r="E9" s="163">
        <v>2000</v>
      </c>
      <c r="F9" s="330" t="s">
        <v>30</v>
      </c>
      <c r="G9" s="458">
        <v>12450</v>
      </c>
      <c r="H9" s="361">
        <f t="shared" si="0"/>
        <v>990.45346062052511</v>
      </c>
      <c r="I9" s="582">
        <v>2</v>
      </c>
    </row>
    <row r="10" spans="1:9" x14ac:dyDescent="0.25">
      <c r="A10" s="28">
        <v>3</v>
      </c>
      <c r="B10" s="8" t="s">
        <v>118</v>
      </c>
      <c r="C10" s="955" t="s">
        <v>14</v>
      </c>
      <c r="D10" s="163" t="s">
        <v>4</v>
      </c>
      <c r="E10" s="163" t="s">
        <v>40</v>
      </c>
      <c r="F10" s="524" t="s">
        <v>119</v>
      </c>
      <c r="G10" s="458">
        <v>12090</v>
      </c>
      <c r="H10" s="173">
        <f t="shared" si="0"/>
        <v>961.8138424821002</v>
      </c>
      <c r="I10" s="582">
        <v>3</v>
      </c>
    </row>
    <row r="11" spans="1:9" x14ac:dyDescent="0.25">
      <c r="A11" s="469">
        <v>4</v>
      </c>
      <c r="B11" s="8" t="s">
        <v>329</v>
      </c>
      <c r="C11" s="955" t="s">
        <v>303</v>
      </c>
      <c r="D11" s="786" t="s">
        <v>116</v>
      </c>
      <c r="E11" s="513">
        <v>1998</v>
      </c>
      <c r="F11" s="524" t="s">
        <v>379</v>
      </c>
      <c r="G11" s="458">
        <v>12020</v>
      </c>
      <c r="H11" s="173">
        <f t="shared" si="0"/>
        <v>956.24502784407321</v>
      </c>
      <c r="I11" s="583">
        <v>4</v>
      </c>
    </row>
    <row r="12" spans="1:9" x14ac:dyDescent="0.25">
      <c r="A12" s="28">
        <v>5</v>
      </c>
      <c r="B12" s="8" t="s">
        <v>333</v>
      </c>
      <c r="C12" s="955" t="s">
        <v>298</v>
      </c>
      <c r="D12" s="163" t="s">
        <v>4</v>
      </c>
      <c r="E12" s="513">
        <v>2008</v>
      </c>
      <c r="F12" s="524" t="s">
        <v>379</v>
      </c>
      <c r="G12" s="458">
        <v>11770</v>
      </c>
      <c r="H12" s="173">
        <f t="shared" si="0"/>
        <v>936.3564041368337</v>
      </c>
      <c r="I12" s="584">
        <v>5</v>
      </c>
    </row>
    <row r="13" spans="1:9" x14ac:dyDescent="0.25">
      <c r="A13" s="469">
        <v>6</v>
      </c>
      <c r="B13" s="8" t="s">
        <v>122</v>
      </c>
      <c r="C13" s="955" t="s">
        <v>26</v>
      </c>
      <c r="D13" s="786" t="s">
        <v>116</v>
      </c>
      <c r="E13" s="163">
        <v>2000</v>
      </c>
      <c r="F13" s="524" t="s">
        <v>88</v>
      </c>
      <c r="G13" s="458">
        <v>11480</v>
      </c>
      <c r="H13" s="173">
        <f t="shared" si="0"/>
        <v>913.2856006364359</v>
      </c>
      <c r="I13" s="585">
        <v>6</v>
      </c>
    </row>
    <row r="14" spans="1:9" x14ac:dyDescent="0.25">
      <c r="A14" s="28">
        <v>7</v>
      </c>
      <c r="B14" s="8" t="s">
        <v>128</v>
      </c>
      <c r="C14" s="955" t="s">
        <v>315</v>
      </c>
      <c r="D14" s="786" t="s">
        <v>116</v>
      </c>
      <c r="E14" s="513">
        <v>2004</v>
      </c>
      <c r="F14" s="528" t="s">
        <v>415</v>
      </c>
      <c r="G14" s="458">
        <v>11040</v>
      </c>
      <c r="H14" s="173">
        <f t="shared" si="0"/>
        <v>878.28162291169451</v>
      </c>
      <c r="I14" s="585">
        <v>7</v>
      </c>
    </row>
    <row r="15" spans="1:9" x14ac:dyDescent="0.25">
      <c r="A15" s="469">
        <v>8</v>
      </c>
      <c r="B15" s="8" t="s">
        <v>141</v>
      </c>
      <c r="C15" s="955" t="s">
        <v>303</v>
      </c>
      <c r="D15" s="786" t="s">
        <v>5</v>
      </c>
      <c r="E15" s="513">
        <v>2010</v>
      </c>
      <c r="F15" s="528" t="s">
        <v>376</v>
      </c>
      <c r="G15" s="458">
        <v>11040</v>
      </c>
      <c r="H15" s="173">
        <f t="shared" si="0"/>
        <v>878.28162291169451</v>
      </c>
      <c r="I15" s="585">
        <v>8</v>
      </c>
    </row>
    <row r="16" spans="1:9" x14ac:dyDescent="0.25">
      <c r="A16" s="28">
        <v>9</v>
      </c>
      <c r="B16" s="8" t="s">
        <v>129</v>
      </c>
      <c r="C16" s="955" t="s">
        <v>319</v>
      </c>
      <c r="D16" s="163" t="s">
        <v>4</v>
      </c>
      <c r="E16" s="513">
        <v>2007</v>
      </c>
      <c r="F16" s="528" t="s">
        <v>358</v>
      </c>
      <c r="G16" s="529">
        <v>11000</v>
      </c>
      <c r="H16" s="173">
        <f t="shared" si="0"/>
        <v>875.09944311853621</v>
      </c>
      <c r="I16" s="585">
        <v>9</v>
      </c>
    </row>
    <row r="17" spans="1:9" x14ac:dyDescent="0.25">
      <c r="A17" s="469">
        <v>10</v>
      </c>
      <c r="B17" s="8" t="s">
        <v>139</v>
      </c>
      <c r="C17" s="956" t="s">
        <v>416</v>
      </c>
      <c r="D17" s="786" t="s">
        <v>116</v>
      </c>
      <c r="E17" s="513">
        <v>2004</v>
      </c>
      <c r="F17" s="528" t="s">
        <v>379</v>
      </c>
      <c r="G17" s="529">
        <v>10860</v>
      </c>
      <c r="H17" s="173">
        <f t="shared" si="0"/>
        <v>863.96181384248212</v>
      </c>
      <c r="I17" s="585">
        <v>10</v>
      </c>
    </row>
    <row r="18" spans="1:9" x14ac:dyDescent="0.25">
      <c r="A18" s="28">
        <v>11</v>
      </c>
      <c r="B18" s="8" t="s">
        <v>130</v>
      </c>
      <c r="C18" s="955" t="s">
        <v>303</v>
      </c>
      <c r="D18" s="163" t="s">
        <v>4</v>
      </c>
      <c r="E18" s="513">
        <v>2005</v>
      </c>
      <c r="F18" s="528" t="s">
        <v>417</v>
      </c>
      <c r="G18" s="529">
        <v>10840</v>
      </c>
      <c r="H18" s="173">
        <f t="shared" si="0"/>
        <v>862.37072394590291</v>
      </c>
      <c r="I18" s="585">
        <v>11</v>
      </c>
    </row>
    <row r="19" spans="1:9" ht="16.5" thickBot="1" x14ac:dyDescent="0.3">
      <c r="A19" s="855">
        <v>12</v>
      </c>
      <c r="B19" s="63" t="s">
        <v>125</v>
      </c>
      <c r="C19" s="957" t="s">
        <v>26</v>
      </c>
      <c r="D19" s="943" t="s">
        <v>116</v>
      </c>
      <c r="E19" s="944">
        <v>1991</v>
      </c>
      <c r="F19" s="945" t="s">
        <v>56</v>
      </c>
      <c r="G19" s="946">
        <v>10630</v>
      </c>
      <c r="H19" s="183">
        <f t="shared" si="0"/>
        <v>845.66428003182182</v>
      </c>
      <c r="I19" s="586">
        <v>12</v>
      </c>
    </row>
    <row r="20" spans="1:9" ht="16.5" thickTop="1" x14ac:dyDescent="0.25">
      <c r="A20" s="409">
        <v>13</v>
      </c>
      <c r="B20" s="939" t="s">
        <v>126</v>
      </c>
      <c r="C20" s="958" t="s">
        <v>14</v>
      </c>
      <c r="D20" s="853" t="s">
        <v>116</v>
      </c>
      <c r="E20" s="921">
        <v>2003</v>
      </c>
      <c r="F20" s="940" t="s">
        <v>127</v>
      </c>
      <c r="G20" s="941">
        <v>10450</v>
      </c>
      <c r="H20" s="942">
        <f t="shared" si="0"/>
        <v>831.34447096260942</v>
      </c>
      <c r="I20" s="531">
        <v>14</v>
      </c>
    </row>
    <row r="21" spans="1:9" x14ac:dyDescent="0.25">
      <c r="A21" s="469">
        <v>14</v>
      </c>
      <c r="B21" s="8" t="s">
        <v>123</v>
      </c>
      <c r="C21" s="955" t="s">
        <v>312</v>
      </c>
      <c r="D21" s="786" t="s">
        <v>116</v>
      </c>
      <c r="E21" s="513">
        <v>1992</v>
      </c>
      <c r="F21" s="528" t="s">
        <v>418</v>
      </c>
      <c r="G21" s="529">
        <v>10380</v>
      </c>
      <c r="H21" s="173">
        <f t="shared" si="0"/>
        <v>825.77565632458231</v>
      </c>
      <c r="I21" s="532">
        <v>15</v>
      </c>
    </row>
    <row r="22" spans="1:9" x14ac:dyDescent="0.25">
      <c r="A22" s="28">
        <v>15</v>
      </c>
      <c r="B22" s="8" t="s">
        <v>296</v>
      </c>
      <c r="C22" s="955" t="s">
        <v>298</v>
      </c>
      <c r="D22" s="181" t="s">
        <v>297</v>
      </c>
      <c r="E22" s="163">
        <v>1990</v>
      </c>
      <c r="F22" s="530" t="s">
        <v>267</v>
      </c>
      <c r="G22" s="458">
        <v>10260</v>
      </c>
      <c r="H22" s="173">
        <f t="shared" si="0"/>
        <v>816.22911694510742</v>
      </c>
      <c r="I22" s="532">
        <v>16</v>
      </c>
    </row>
    <row r="23" spans="1:9" x14ac:dyDescent="0.25">
      <c r="A23" s="469">
        <v>16</v>
      </c>
      <c r="B23" s="8" t="s">
        <v>299</v>
      </c>
      <c r="C23" s="955" t="s">
        <v>301</v>
      </c>
      <c r="D23" s="786" t="s">
        <v>300</v>
      </c>
      <c r="E23" s="513">
        <v>1978</v>
      </c>
      <c r="F23" s="528" t="s">
        <v>302</v>
      </c>
      <c r="G23" s="458">
        <v>10130</v>
      </c>
      <c r="H23" s="173">
        <f t="shared" si="0"/>
        <v>805.88703261734292</v>
      </c>
      <c r="I23" s="532">
        <v>17</v>
      </c>
    </row>
    <row r="24" spans="1:9" x14ac:dyDescent="0.25">
      <c r="A24" s="28">
        <v>17</v>
      </c>
      <c r="B24" s="8" t="s">
        <v>145</v>
      </c>
      <c r="C24" s="955" t="s">
        <v>303</v>
      </c>
      <c r="D24" s="786" t="s">
        <v>5</v>
      </c>
      <c r="E24" s="513">
        <v>2010</v>
      </c>
      <c r="F24" s="528" t="s">
        <v>379</v>
      </c>
      <c r="G24" s="529">
        <v>9980</v>
      </c>
      <c r="H24" s="173">
        <f t="shared" si="0"/>
        <v>793.95385839299922</v>
      </c>
      <c r="I24" s="532"/>
    </row>
    <row r="25" spans="1:9" x14ac:dyDescent="0.25">
      <c r="A25" s="469">
        <v>18</v>
      </c>
      <c r="B25" s="8" t="s">
        <v>131</v>
      </c>
      <c r="C25" s="955" t="s">
        <v>315</v>
      </c>
      <c r="D25" s="786" t="s">
        <v>116</v>
      </c>
      <c r="E25" s="513">
        <v>2003</v>
      </c>
      <c r="F25" s="528" t="s">
        <v>419</v>
      </c>
      <c r="G25" s="458">
        <v>9910</v>
      </c>
      <c r="H25" s="173">
        <f t="shared" si="0"/>
        <v>788.38504375497212</v>
      </c>
      <c r="I25" s="532"/>
    </row>
    <row r="26" spans="1:9" x14ac:dyDescent="0.25">
      <c r="A26" s="28">
        <v>19</v>
      </c>
      <c r="B26" s="8" t="s">
        <v>192</v>
      </c>
      <c r="C26" s="955" t="s">
        <v>307</v>
      </c>
      <c r="D26" s="786" t="s">
        <v>116</v>
      </c>
      <c r="E26" s="513">
        <v>1999</v>
      </c>
      <c r="F26" s="528" t="s">
        <v>419</v>
      </c>
      <c r="G26" s="458">
        <v>9750</v>
      </c>
      <c r="H26" s="173">
        <f t="shared" si="0"/>
        <v>775.65632458233893</v>
      </c>
      <c r="I26" s="532"/>
    </row>
    <row r="27" spans="1:9" x14ac:dyDescent="0.25">
      <c r="A27" s="469">
        <v>20</v>
      </c>
      <c r="B27" s="8" t="s">
        <v>332</v>
      </c>
      <c r="C27" s="955" t="s">
        <v>298</v>
      </c>
      <c r="D27" s="163" t="s">
        <v>4</v>
      </c>
      <c r="E27" s="513">
        <v>2005</v>
      </c>
      <c r="F27" s="528" t="s">
        <v>27</v>
      </c>
      <c r="G27" s="458">
        <v>9470</v>
      </c>
      <c r="H27" s="173">
        <f t="shared" si="0"/>
        <v>753.38106603023073</v>
      </c>
      <c r="I27" s="532"/>
    </row>
    <row r="28" spans="1:9" x14ac:dyDescent="0.25">
      <c r="A28" s="28">
        <v>21</v>
      </c>
      <c r="B28" s="8" t="s">
        <v>420</v>
      </c>
      <c r="C28" s="955" t="s">
        <v>421</v>
      </c>
      <c r="D28" s="786" t="s">
        <v>116</v>
      </c>
      <c r="E28" s="513">
        <v>2000</v>
      </c>
      <c r="F28" s="528" t="s">
        <v>302</v>
      </c>
      <c r="G28" s="458">
        <v>9360</v>
      </c>
      <c r="H28" s="173">
        <f t="shared" si="0"/>
        <v>744.63007159904532</v>
      </c>
      <c r="I28" s="532"/>
    </row>
    <row r="29" spans="1:9" x14ac:dyDescent="0.25">
      <c r="A29" s="469">
        <v>22</v>
      </c>
      <c r="B29" s="8" t="s">
        <v>143</v>
      </c>
      <c r="C29" s="955" t="s">
        <v>311</v>
      </c>
      <c r="D29" s="163" t="s">
        <v>4</v>
      </c>
      <c r="E29" s="513">
        <v>2005</v>
      </c>
      <c r="F29" s="528" t="s">
        <v>376</v>
      </c>
      <c r="G29" s="458">
        <v>9290</v>
      </c>
      <c r="H29" s="173">
        <f t="shared" si="0"/>
        <v>739.06125696101833</v>
      </c>
      <c r="I29" s="532"/>
    </row>
    <row r="30" spans="1:9" x14ac:dyDescent="0.25">
      <c r="A30" s="28">
        <v>23</v>
      </c>
      <c r="B30" s="8" t="s">
        <v>142</v>
      </c>
      <c r="C30" s="955" t="s">
        <v>422</v>
      </c>
      <c r="D30" s="163" t="s">
        <v>4</v>
      </c>
      <c r="E30" s="513">
        <v>2007</v>
      </c>
      <c r="F30" s="528" t="s">
        <v>29</v>
      </c>
      <c r="G30" s="458">
        <v>9290</v>
      </c>
      <c r="H30" s="173">
        <f t="shared" si="0"/>
        <v>739.06125696101833</v>
      </c>
      <c r="I30" s="532"/>
    </row>
    <row r="31" spans="1:9" x14ac:dyDescent="0.25">
      <c r="A31" s="469">
        <v>24</v>
      </c>
      <c r="B31" s="8" t="s">
        <v>148</v>
      </c>
      <c r="C31" s="955" t="s">
        <v>317</v>
      </c>
      <c r="D31" s="163" t="s">
        <v>4</v>
      </c>
      <c r="E31" s="513">
        <v>2009</v>
      </c>
      <c r="F31" s="528" t="s">
        <v>423</v>
      </c>
      <c r="G31" s="458">
        <v>9090</v>
      </c>
      <c r="H31" s="173">
        <f t="shared" si="0"/>
        <v>723.15035799522673</v>
      </c>
      <c r="I31" s="532"/>
    </row>
    <row r="32" spans="1:9" x14ac:dyDescent="0.25">
      <c r="A32" s="28">
        <v>25</v>
      </c>
      <c r="B32" s="19" t="s">
        <v>132</v>
      </c>
      <c r="C32" s="956" t="s">
        <v>9</v>
      </c>
      <c r="D32" s="211" t="s">
        <v>116</v>
      </c>
      <c r="E32" s="512">
        <v>2001</v>
      </c>
      <c r="F32" s="533" t="s">
        <v>133</v>
      </c>
      <c r="G32" s="458">
        <v>9050</v>
      </c>
      <c r="H32" s="173">
        <f t="shared" si="0"/>
        <v>719.96817820206843</v>
      </c>
      <c r="I32" s="532"/>
    </row>
    <row r="33" spans="1:9" x14ac:dyDescent="0.25">
      <c r="A33" s="469">
        <v>26</v>
      </c>
      <c r="B33" s="19" t="s">
        <v>135</v>
      </c>
      <c r="C33" s="956" t="s">
        <v>9</v>
      </c>
      <c r="D33" s="211" t="s">
        <v>4</v>
      </c>
      <c r="E33" s="512">
        <v>2007</v>
      </c>
      <c r="F33" s="533" t="s">
        <v>363</v>
      </c>
      <c r="G33" s="543">
        <v>7840</v>
      </c>
      <c r="H33" s="173">
        <f t="shared" si="0"/>
        <v>623.70723945902944</v>
      </c>
      <c r="I33" s="532"/>
    </row>
    <row r="34" spans="1:9" x14ac:dyDescent="0.25">
      <c r="A34" s="28">
        <v>27</v>
      </c>
      <c r="B34" s="19" t="s">
        <v>134</v>
      </c>
      <c r="C34" s="956" t="s">
        <v>9</v>
      </c>
      <c r="D34" s="211" t="s">
        <v>5</v>
      </c>
      <c r="E34" s="512">
        <v>2011</v>
      </c>
      <c r="F34" s="533" t="s">
        <v>51</v>
      </c>
      <c r="G34" s="458">
        <v>7070</v>
      </c>
      <c r="H34" s="173">
        <f t="shared" si="0"/>
        <v>562.45027844073195</v>
      </c>
      <c r="I34" s="532"/>
    </row>
    <row r="35" spans="1:9" ht="15.75" customHeight="1" x14ac:dyDescent="0.25">
      <c r="A35" s="534"/>
      <c r="B35" s="931"/>
      <c r="C35" s="931"/>
      <c r="D35" s="970"/>
      <c r="E35" s="931"/>
      <c r="F35" s="931"/>
      <c r="G35" s="931"/>
      <c r="H35" s="931"/>
      <c r="I35" s="931"/>
    </row>
    <row r="36" spans="1:9" ht="15.75" customHeight="1" x14ac:dyDescent="0.25">
      <c r="A36" s="1070" t="s">
        <v>373</v>
      </c>
      <c r="B36" s="1070"/>
      <c r="C36" s="1070"/>
      <c r="D36" s="1070"/>
      <c r="E36" s="1070"/>
      <c r="F36" s="1070"/>
      <c r="G36" s="1070"/>
      <c r="H36" s="1070"/>
      <c r="I36" s="898"/>
    </row>
    <row r="37" spans="1:9" ht="15" x14ac:dyDescent="0.25">
      <c r="A37" s="1070"/>
      <c r="B37" s="1070"/>
      <c r="C37" s="1070"/>
      <c r="D37" s="1070"/>
      <c r="E37" s="1070"/>
      <c r="F37" s="1070"/>
      <c r="G37" s="1070"/>
      <c r="H37" s="1070"/>
      <c r="I37" s="930"/>
    </row>
    <row r="38" spans="1:9" ht="15.75" customHeight="1" x14ac:dyDescent="0.25">
      <c r="A38" s="1070"/>
      <c r="B38" s="1070"/>
      <c r="C38" s="1070"/>
      <c r="D38" s="1070"/>
      <c r="E38" s="1070"/>
      <c r="F38" s="1070"/>
      <c r="G38" s="1070"/>
      <c r="H38" s="1070"/>
      <c r="I38" s="930"/>
    </row>
    <row r="39" spans="1:9" x14ac:dyDescent="0.25">
      <c r="A39" s="519"/>
      <c r="B39" s="59"/>
      <c r="C39" s="959"/>
      <c r="D39" s="912"/>
      <c r="E39" s="521"/>
      <c r="F39" s="932"/>
      <c r="G39" s="162"/>
      <c r="H39" s="162"/>
      <c r="I39" s="162"/>
    </row>
    <row r="40" spans="1:9" x14ac:dyDescent="0.25">
      <c r="A40" s="519"/>
      <c r="B40" s="59"/>
      <c r="C40" s="959"/>
      <c r="D40" s="912"/>
      <c r="E40" s="521"/>
      <c r="F40" s="932"/>
      <c r="G40" s="162"/>
      <c r="H40" s="162"/>
      <c r="I40" s="162"/>
    </row>
    <row r="41" spans="1:9" x14ac:dyDescent="0.25">
      <c r="A41" s="933"/>
      <c r="B41" s="42"/>
      <c r="C41" s="960"/>
      <c r="D41" s="934"/>
      <c r="E41" s="935"/>
      <c r="F41" s="936"/>
      <c r="G41" s="937"/>
      <c r="H41" s="938"/>
      <c r="I41" s="207"/>
    </row>
    <row r="42" spans="1:9" x14ac:dyDescent="0.25">
      <c r="A42" s="933"/>
      <c r="B42" s="42"/>
      <c r="C42" s="960"/>
      <c r="D42" s="934"/>
      <c r="E42" s="935"/>
      <c r="F42" s="936"/>
      <c r="G42" s="937"/>
      <c r="H42" s="938"/>
      <c r="I42" s="207"/>
    </row>
    <row r="43" spans="1:9" x14ac:dyDescent="0.25">
      <c r="A43" s="933"/>
      <c r="B43" s="42"/>
      <c r="C43" s="960"/>
      <c r="D43" s="934"/>
      <c r="E43" s="935"/>
      <c r="F43" s="936"/>
      <c r="G43" s="937"/>
      <c r="H43" s="938"/>
      <c r="I43" s="207"/>
    </row>
    <row r="44" spans="1:9" x14ac:dyDescent="0.25">
      <c r="A44" s="933"/>
      <c r="B44" s="42"/>
      <c r="C44" s="960"/>
      <c r="D44" s="934"/>
      <c r="E44" s="935"/>
      <c r="F44" s="936"/>
      <c r="G44" s="937"/>
      <c r="H44" s="938"/>
      <c r="I44" s="207"/>
    </row>
    <row r="45" spans="1:9" x14ac:dyDescent="0.25">
      <c r="A45" s="933"/>
      <c r="B45" s="42"/>
      <c r="C45" s="960"/>
      <c r="D45" s="934"/>
      <c r="E45" s="935"/>
      <c r="F45" s="936"/>
      <c r="G45" s="937"/>
      <c r="H45" s="938"/>
      <c r="I45" s="207"/>
    </row>
    <row r="46" spans="1:9" x14ac:dyDescent="0.25">
      <c r="A46" s="933"/>
      <c r="B46" s="42"/>
      <c r="C46" s="960"/>
      <c r="D46" s="934"/>
      <c r="E46" s="935"/>
      <c r="F46" s="936"/>
      <c r="G46" s="937"/>
      <c r="H46" s="938"/>
      <c r="I46" s="207"/>
    </row>
    <row r="47" spans="1:9" x14ac:dyDescent="0.25">
      <c r="A47" s="933"/>
      <c r="B47" s="42"/>
      <c r="C47" s="960"/>
      <c r="D47" s="934"/>
      <c r="E47" s="935"/>
      <c r="F47" s="936"/>
      <c r="G47" s="937"/>
      <c r="H47" s="938"/>
      <c r="I47" s="207"/>
    </row>
    <row r="48" spans="1:9" x14ac:dyDescent="0.25">
      <c r="A48" s="933"/>
      <c r="B48" s="42"/>
      <c r="C48" s="960"/>
      <c r="D48" s="934"/>
      <c r="E48" s="935"/>
      <c r="F48" s="936"/>
      <c r="G48" s="937"/>
      <c r="H48" s="938"/>
      <c r="I48" s="207"/>
    </row>
    <row r="49" spans="1:9" x14ac:dyDescent="0.25">
      <c r="A49" s="933"/>
      <c r="B49" s="42"/>
      <c r="C49" s="960"/>
      <c r="D49" s="934"/>
      <c r="E49" s="935"/>
      <c r="F49" s="936"/>
      <c r="G49" s="937"/>
      <c r="H49" s="938"/>
      <c r="I49" s="207"/>
    </row>
    <row r="50" spans="1:9" x14ac:dyDescent="0.25">
      <c r="A50" s="933"/>
      <c r="B50" s="42"/>
      <c r="C50" s="960"/>
      <c r="D50" s="934"/>
      <c r="E50" s="935"/>
      <c r="F50" s="936"/>
      <c r="G50" s="937"/>
      <c r="H50" s="938"/>
      <c r="I50" s="207"/>
    </row>
    <row r="51" spans="1:9" x14ac:dyDescent="0.25">
      <c r="A51" s="1084" t="s">
        <v>18</v>
      </c>
      <c r="B51" s="1084"/>
      <c r="C51" s="1084"/>
      <c r="D51" s="1084"/>
      <c r="E51" s="1084"/>
      <c r="F51" s="1084"/>
      <c r="G51" s="1084"/>
      <c r="H51" s="1084"/>
      <c r="I51" s="1084"/>
    </row>
    <row r="52" spans="1:9" x14ac:dyDescent="0.25">
      <c r="A52" s="1084" t="s">
        <v>384</v>
      </c>
      <c r="B52" s="1084"/>
      <c r="C52" s="1084"/>
      <c r="D52" s="1084"/>
      <c r="E52" s="1084"/>
      <c r="F52" s="1084"/>
      <c r="G52" s="1084"/>
      <c r="H52" s="1084"/>
      <c r="I52" s="1084"/>
    </row>
    <row r="53" spans="1:9" x14ac:dyDescent="0.25">
      <c r="B53" s="36"/>
      <c r="C53" s="36"/>
      <c r="D53" s="863" t="s">
        <v>59</v>
      </c>
      <c r="E53" s="506"/>
      <c r="F53" s="520"/>
      <c r="G53" s="36"/>
      <c r="H53" s="36"/>
      <c r="I53" s="36"/>
    </row>
    <row r="54" spans="1:9" ht="15" x14ac:dyDescent="0.25">
      <c r="A54" s="1119" t="s">
        <v>140</v>
      </c>
      <c r="B54" s="1119"/>
      <c r="C54" s="1119"/>
      <c r="D54" s="1119"/>
      <c r="E54" s="1119"/>
      <c r="F54" s="1119"/>
      <c r="G54" s="1119"/>
      <c r="H54" s="1119"/>
      <c r="I54" s="1119"/>
    </row>
    <row r="55" spans="1:9" ht="15" customHeight="1" x14ac:dyDescent="0.25">
      <c r="A55" s="1120" t="s">
        <v>113</v>
      </c>
      <c r="B55" s="1120"/>
      <c r="C55" s="1075" t="s">
        <v>0</v>
      </c>
      <c r="D55" s="1077" t="s">
        <v>1</v>
      </c>
      <c r="E55" s="1077" t="s">
        <v>17</v>
      </c>
      <c r="F55" s="1112" t="s">
        <v>375</v>
      </c>
      <c r="G55" s="1112"/>
      <c r="H55" s="1112"/>
      <c r="I55" s="1112"/>
    </row>
    <row r="56" spans="1:9" ht="15" x14ac:dyDescent="0.25">
      <c r="A56" s="1121" t="s">
        <v>114</v>
      </c>
      <c r="B56" s="1123" t="s">
        <v>21</v>
      </c>
      <c r="C56" s="1076"/>
      <c r="D56" s="1078"/>
      <c r="E56" s="1078"/>
      <c r="F56" s="1125" t="s">
        <v>414</v>
      </c>
      <c r="G56" s="1127" t="s">
        <v>2</v>
      </c>
      <c r="H56" s="509" t="s">
        <v>3</v>
      </c>
      <c r="I56" s="1129" t="s">
        <v>115</v>
      </c>
    </row>
    <row r="57" spans="1:9" ht="18" customHeight="1" x14ac:dyDescent="0.25">
      <c r="A57" s="1122"/>
      <c r="B57" s="1124"/>
      <c r="C57" s="1076"/>
      <c r="D57" s="1078"/>
      <c r="E57" s="1078"/>
      <c r="F57" s="1126"/>
      <c r="G57" s="1128"/>
      <c r="H57" s="510"/>
      <c r="I57" s="1130"/>
    </row>
    <row r="58" spans="1:9" x14ac:dyDescent="0.25">
      <c r="A58" s="523">
        <v>1</v>
      </c>
      <c r="B58" s="882" t="s">
        <v>120</v>
      </c>
      <c r="C58" s="955">
        <v>2008</v>
      </c>
      <c r="D58" s="786" t="s">
        <v>4</v>
      </c>
      <c r="E58" s="513" t="s">
        <v>14</v>
      </c>
      <c r="F58" s="528" t="s">
        <v>121</v>
      </c>
      <c r="G58" s="458">
        <v>11770</v>
      </c>
      <c r="H58" s="173">
        <f t="shared" ref="H58:H80" si="1">G58*1000/12570</f>
        <v>936.3564041368337</v>
      </c>
      <c r="I58" s="174">
        <v>1</v>
      </c>
    </row>
    <row r="59" spans="1:9" x14ac:dyDescent="0.25">
      <c r="A59" s="523">
        <v>2</v>
      </c>
      <c r="B59" s="882" t="s">
        <v>141</v>
      </c>
      <c r="C59" s="961">
        <v>2010</v>
      </c>
      <c r="D59" s="786" t="s">
        <v>5</v>
      </c>
      <c r="E59" s="512" t="s">
        <v>37</v>
      </c>
      <c r="F59" s="528" t="s">
        <v>376</v>
      </c>
      <c r="G59" s="458">
        <v>11040</v>
      </c>
      <c r="H59" s="173">
        <f t="shared" si="1"/>
        <v>878.28162291169451</v>
      </c>
      <c r="I59" s="175">
        <v>2</v>
      </c>
    </row>
    <row r="60" spans="1:9" x14ac:dyDescent="0.25">
      <c r="A60" s="523">
        <v>3</v>
      </c>
      <c r="B60" s="882" t="s">
        <v>129</v>
      </c>
      <c r="C60" s="961" t="s">
        <v>10</v>
      </c>
      <c r="D60" s="786" t="s">
        <v>4</v>
      </c>
      <c r="E60" s="512" t="s">
        <v>40</v>
      </c>
      <c r="F60" s="528" t="s">
        <v>25</v>
      </c>
      <c r="G60" s="458">
        <v>10200</v>
      </c>
      <c r="H60" s="173">
        <f t="shared" si="1"/>
        <v>811.45584725536992</v>
      </c>
      <c r="I60" s="176">
        <v>3</v>
      </c>
    </row>
    <row r="61" spans="1:9" s="470" customFormat="1" ht="17.25" customHeight="1" x14ac:dyDescent="0.25">
      <c r="A61" s="523">
        <v>4</v>
      </c>
      <c r="B61" s="883" t="s">
        <v>130</v>
      </c>
      <c r="C61" s="526" t="s">
        <v>303</v>
      </c>
      <c r="D61" s="786" t="s">
        <v>4</v>
      </c>
      <c r="E61" s="780">
        <v>2005</v>
      </c>
      <c r="F61" s="951" t="s">
        <v>417</v>
      </c>
      <c r="G61" s="458">
        <v>10840</v>
      </c>
      <c r="H61" s="538">
        <f t="shared" si="1"/>
        <v>862.37072394590291</v>
      </c>
      <c r="I61" s="177">
        <v>4</v>
      </c>
    </row>
    <row r="62" spans="1:9" x14ac:dyDescent="0.25">
      <c r="A62" s="523">
        <v>5</v>
      </c>
      <c r="B62" s="882" t="s">
        <v>145</v>
      </c>
      <c r="C62" s="955" t="s">
        <v>303</v>
      </c>
      <c r="D62" s="786" t="s">
        <v>5</v>
      </c>
      <c r="E62" s="513">
        <v>2010</v>
      </c>
      <c r="F62" s="528" t="s">
        <v>379</v>
      </c>
      <c r="G62" s="458">
        <v>9980</v>
      </c>
      <c r="H62" s="173">
        <f t="shared" si="1"/>
        <v>793.95385839299922</v>
      </c>
      <c r="I62" s="178">
        <v>5</v>
      </c>
    </row>
    <row r="63" spans="1:9" x14ac:dyDescent="0.25">
      <c r="A63" s="523">
        <v>6</v>
      </c>
      <c r="B63" s="882" t="s">
        <v>332</v>
      </c>
      <c r="C63" s="955" t="s">
        <v>298</v>
      </c>
      <c r="D63" s="786" t="s">
        <v>4</v>
      </c>
      <c r="E63" s="513">
        <v>2005</v>
      </c>
      <c r="F63" s="528" t="s">
        <v>27</v>
      </c>
      <c r="G63" s="458">
        <v>9470</v>
      </c>
      <c r="H63" s="173">
        <f t="shared" si="1"/>
        <v>753.38106603023073</v>
      </c>
      <c r="I63" s="179">
        <v>6</v>
      </c>
    </row>
    <row r="64" spans="1:9" x14ac:dyDescent="0.25">
      <c r="A64" s="523">
        <v>7</v>
      </c>
      <c r="B64" s="882" t="s">
        <v>143</v>
      </c>
      <c r="C64" s="955" t="s">
        <v>311</v>
      </c>
      <c r="D64" s="786" t="s">
        <v>4</v>
      </c>
      <c r="E64" s="513">
        <v>2005</v>
      </c>
      <c r="F64" s="528" t="s">
        <v>376</v>
      </c>
      <c r="G64" s="458">
        <v>9290</v>
      </c>
      <c r="H64" s="173">
        <f t="shared" si="1"/>
        <v>739.06125696101833</v>
      </c>
      <c r="I64" s="179">
        <v>7</v>
      </c>
    </row>
    <row r="65" spans="1:9" x14ac:dyDescent="0.25">
      <c r="A65" s="523">
        <v>8</v>
      </c>
      <c r="B65" s="882" t="s">
        <v>142</v>
      </c>
      <c r="C65" s="955" t="s">
        <v>422</v>
      </c>
      <c r="D65" s="786" t="s">
        <v>4</v>
      </c>
      <c r="E65" s="513">
        <v>2007</v>
      </c>
      <c r="F65" s="528" t="s">
        <v>29</v>
      </c>
      <c r="G65" s="458">
        <v>9290</v>
      </c>
      <c r="H65" s="173">
        <f t="shared" si="1"/>
        <v>739.06125696101833</v>
      </c>
      <c r="I65" s="179">
        <v>8</v>
      </c>
    </row>
    <row r="66" spans="1:9" x14ac:dyDescent="0.25">
      <c r="A66" s="523">
        <v>9</v>
      </c>
      <c r="B66" s="882" t="s">
        <v>148</v>
      </c>
      <c r="C66" s="955" t="s">
        <v>317</v>
      </c>
      <c r="D66" s="786" t="s">
        <v>5</v>
      </c>
      <c r="E66" s="513">
        <v>2009</v>
      </c>
      <c r="F66" s="528" t="s">
        <v>423</v>
      </c>
      <c r="G66" s="458">
        <v>9090</v>
      </c>
      <c r="H66" s="173">
        <f t="shared" si="1"/>
        <v>723.15035799522673</v>
      </c>
      <c r="I66" s="179">
        <v>9</v>
      </c>
    </row>
    <row r="67" spans="1:9" x14ac:dyDescent="0.25">
      <c r="A67" s="523">
        <v>10</v>
      </c>
      <c r="B67" s="882" t="s">
        <v>144</v>
      </c>
      <c r="C67" s="955" t="s">
        <v>307</v>
      </c>
      <c r="D67" s="786" t="s">
        <v>4</v>
      </c>
      <c r="E67" s="513">
        <v>2005</v>
      </c>
      <c r="F67" s="528" t="s">
        <v>424</v>
      </c>
      <c r="G67" s="458">
        <v>8590</v>
      </c>
      <c r="H67" s="173">
        <f t="shared" si="1"/>
        <v>683.37311058074783</v>
      </c>
      <c r="I67" s="179">
        <v>10</v>
      </c>
    </row>
    <row r="68" spans="1:9" x14ac:dyDescent="0.25">
      <c r="A68" s="523">
        <v>11</v>
      </c>
      <c r="B68" s="882" t="s">
        <v>146</v>
      </c>
      <c r="C68" s="955" t="s">
        <v>311</v>
      </c>
      <c r="D68" s="786" t="s">
        <v>4</v>
      </c>
      <c r="E68" s="513">
        <v>2005</v>
      </c>
      <c r="F68" s="528" t="s">
        <v>393</v>
      </c>
      <c r="G68" s="458">
        <v>8520</v>
      </c>
      <c r="H68" s="173">
        <f t="shared" si="1"/>
        <v>677.80429594272073</v>
      </c>
      <c r="I68" s="179">
        <v>11</v>
      </c>
    </row>
    <row r="69" spans="1:9" x14ac:dyDescent="0.25">
      <c r="A69" s="523">
        <v>12</v>
      </c>
      <c r="B69" s="882" t="s">
        <v>151</v>
      </c>
      <c r="C69" s="962" t="s">
        <v>315</v>
      </c>
      <c r="D69" s="786" t="s">
        <v>4</v>
      </c>
      <c r="E69" s="507">
        <v>2005</v>
      </c>
      <c r="F69" s="539" t="s">
        <v>390</v>
      </c>
      <c r="G69" s="540">
        <v>8050</v>
      </c>
      <c r="H69" s="541">
        <f t="shared" si="1"/>
        <v>640.41368337311053</v>
      </c>
      <c r="I69" s="542">
        <v>12</v>
      </c>
    </row>
    <row r="70" spans="1:9" x14ac:dyDescent="0.25">
      <c r="A70" s="523">
        <v>13</v>
      </c>
      <c r="B70" s="882" t="s">
        <v>147</v>
      </c>
      <c r="C70" s="955" t="s">
        <v>311</v>
      </c>
      <c r="D70" s="786" t="s">
        <v>4</v>
      </c>
      <c r="E70" s="513">
        <v>2008</v>
      </c>
      <c r="F70" s="528" t="s">
        <v>100</v>
      </c>
      <c r="G70" s="458">
        <v>8030</v>
      </c>
      <c r="H70" s="173">
        <f t="shared" si="1"/>
        <v>638.82259347653144</v>
      </c>
      <c r="I70" s="158"/>
    </row>
    <row r="71" spans="1:9" x14ac:dyDescent="0.25">
      <c r="A71" s="523">
        <v>14</v>
      </c>
      <c r="B71" s="19" t="s">
        <v>135</v>
      </c>
      <c r="C71" s="956" t="s">
        <v>9</v>
      </c>
      <c r="D71" s="786" t="s">
        <v>4</v>
      </c>
      <c r="E71" s="512">
        <v>2007</v>
      </c>
      <c r="F71" s="533" t="s">
        <v>363</v>
      </c>
      <c r="G71" s="525">
        <v>7840</v>
      </c>
      <c r="H71" s="173">
        <f t="shared" si="1"/>
        <v>623.70723945902944</v>
      </c>
      <c r="I71" s="195"/>
    </row>
    <row r="72" spans="1:9" x14ac:dyDescent="0.25">
      <c r="A72" s="544">
        <v>13</v>
      </c>
      <c r="B72" s="882" t="s">
        <v>347</v>
      </c>
      <c r="C72" s="955" t="s">
        <v>298</v>
      </c>
      <c r="D72" s="786" t="s">
        <v>5</v>
      </c>
      <c r="E72" s="513">
        <v>2010</v>
      </c>
      <c r="F72" s="528" t="s">
        <v>411</v>
      </c>
      <c r="G72" s="458">
        <v>7520</v>
      </c>
      <c r="H72" s="173">
        <f t="shared" si="1"/>
        <v>598.24980111376294</v>
      </c>
      <c r="I72" s="158"/>
    </row>
    <row r="73" spans="1:9" x14ac:dyDescent="0.25">
      <c r="A73" s="545">
        <v>14</v>
      </c>
      <c r="B73" s="8" t="s">
        <v>149</v>
      </c>
      <c r="C73" s="378" t="s">
        <v>16</v>
      </c>
      <c r="D73" s="786" t="s">
        <v>4</v>
      </c>
      <c r="E73" s="512" t="s">
        <v>92</v>
      </c>
      <c r="F73" s="546" t="s">
        <v>150</v>
      </c>
      <c r="G73" s="458">
        <v>7150</v>
      </c>
      <c r="H73" s="173">
        <f t="shared" si="1"/>
        <v>568.81463802704855</v>
      </c>
      <c r="I73" s="195"/>
    </row>
    <row r="74" spans="1:9" x14ac:dyDescent="0.25">
      <c r="A74" s="545">
        <v>15</v>
      </c>
      <c r="B74" s="8" t="s">
        <v>151</v>
      </c>
      <c r="C74" s="378" t="s">
        <v>12</v>
      </c>
      <c r="D74" s="786" t="s">
        <v>4</v>
      </c>
      <c r="E74" s="512" t="s">
        <v>92</v>
      </c>
      <c r="F74" s="546" t="s">
        <v>27</v>
      </c>
      <c r="G74" s="458">
        <v>7130</v>
      </c>
      <c r="H74" s="173">
        <f t="shared" si="1"/>
        <v>567.22354813046934</v>
      </c>
      <c r="I74" s="195"/>
    </row>
    <row r="75" spans="1:9" x14ac:dyDescent="0.25">
      <c r="A75" s="545">
        <v>16</v>
      </c>
      <c r="B75" s="8" t="s">
        <v>134</v>
      </c>
      <c r="C75" s="956" t="s">
        <v>9</v>
      </c>
      <c r="D75" s="212" t="s">
        <v>5</v>
      </c>
      <c r="E75" s="512">
        <v>2011</v>
      </c>
      <c r="F75" s="548" t="s">
        <v>51</v>
      </c>
      <c r="G75" s="458">
        <v>7070</v>
      </c>
      <c r="H75" s="173" t="e">
        <f>F12726ПРБ17=G75*1000/12570</f>
        <v>#NAME?</v>
      </c>
      <c r="I75" s="195"/>
    </row>
    <row r="76" spans="1:9" x14ac:dyDescent="0.25">
      <c r="A76" s="545">
        <v>17</v>
      </c>
      <c r="B76" s="19" t="s">
        <v>152</v>
      </c>
      <c r="C76" s="378" t="s">
        <v>102</v>
      </c>
      <c r="D76" s="211" t="s">
        <v>4</v>
      </c>
      <c r="E76" s="512" t="s">
        <v>39</v>
      </c>
      <c r="F76" s="546" t="s">
        <v>153</v>
      </c>
      <c r="G76" s="458">
        <v>6670</v>
      </c>
      <c r="H76" s="173">
        <f t="shared" si="1"/>
        <v>530.62848050914874</v>
      </c>
      <c r="I76" s="195"/>
    </row>
    <row r="77" spans="1:9" x14ac:dyDescent="0.25">
      <c r="A77" s="545">
        <v>18</v>
      </c>
      <c r="B77" s="882" t="s">
        <v>157</v>
      </c>
      <c r="C77" s="955" t="s">
        <v>307</v>
      </c>
      <c r="D77" s="163" t="s">
        <v>5</v>
      </c>
      <c r="E77" s="513">
        <v>2010</v>
      </c>
      <c r="F77" s="528" t="s">
        <v>425</v>
      </c>
      <c r="G77" s="458">
        <v>6610</v>
      </c>
      <c r="H77" s="173">
        <f t="shared" si="1"/>
        <v>525.85521081941124</v>
      </c>
      <c r="I77" s="158"/>
    </row>
    <row r="78" spans="1:9" x14ac:dyDescent="0.25">
      <c r="A78" s="545">
        <v>19</v>
      </c>
      <c r="B78" s="882" t="s">
        <v>426</v>
      </c>
      <c r="C78" s="955" t="s">
        <v>307</v>
      </c>
      <c r="D78" s="786" t="s">
        <v>4</v>
      </c>
      <c r="E78" s="513">
        <v>2008</v>
      </c>
      <c r="F78" s="528" t="s">
        <v>427</v>
      </c>
      <c r="G78" s="458">
        <v>5960</v>
      </c>
      <c r="H78" s="173">
        <f t="shared" si="1"/>
        <v>474.1447891805887</v>
      </c>
      <c r="I78" s="158"/>
    </row>
    <row r="79" spans="1:9" x14ac:dyDescent="0.25">
      <c r="A79" s="545">
        <v>20</v>
      </c>
      <c r="B79" s="882" t="s">
        <v>428</v>
      </c>
      <c r="C79" s="955" t="s">
        <v>307</v>
      </c>
      <c r="D79" s="786" t="s">
        <v>4</v>
      </c>
      <c r="E79" s="513">
        <v>2007</v>
      </c>
      <c r="F79" s="528" t="s">
        <v>390</v>
      </c>
      <c r="G79" s="458">
        <v>5920</v>
      </c>
      <c r="H79" s="173">
        <f t="shared" si="1"/>
        <v>470.9626093874304</v>
      </c>
      <c r="I79" s="158"/>
    </row>
    <row r="80" spans="1:9" x14ac:dyDescent="0.25">
      <c r="A80" s="545">
        <v>21</v>
      </c>
      <c r="B80" s="19" t="s">
        <v>136</v>
      </c>
      <c r="C80" s="956" t="s">
        <v>9</v>
      </c>
      <c r="D80" s="211" t="s">
        <v>6</v>
      </c>
      <c r="E80" s="512">
        <v>2012</v>
      </c>
      <c r="F80" s="471" t="s">
        <v>429</v>
      </c>
      <c r="G80" s="458">
        <v>4660</v>
      </c>
      <c r="H80" s="173">
        <f t="shared" si="1"/>
        <v>370.72394590294351</v>
      </c>
      <c r="I80" s="549"/>
    </row>
    <row r="82" spans="1:8" ht="15" x14ac:dyDescent="0.25">
      <c r="A82" s="1070" t="s">
        <v>373</v>
      </c>
      <c r="B82" s="1070"/>
      <c r="C82" s="1070"/>
      <c r="D82" s="1070"/>
      <c r="E82" s="1070"/>
      <c r="F82" s="1070"/>
      <c r="G82" s="1070"/>
      <c r="H82" s="1070"/>
    </row>
    <row r="83" spans="1:8" ht="15" x14ac:dyDescent="0.25">
      <c r="A83" s="1070"/>
      <c r="B83" s="1070"/>
      <c r="C83" s="1070"/>
      <c r="D83" s="1070"/>
      <c r="E83" s="1070"/>
      <c r="F83" s="1070"/>
      <c r="G83" s="1070"/>
      <c r="H83" s="1070"/>
    </row>
    <row r="84" spans="1:8" ht="15" x14ac:dyDescent="0.25">
      <c r="A84" s="1070"/>
      <c r="B84" s="1070"/>
      <c r="C84" s="1070"/>
      <c r="D84" s="1070"/>
      <c r="E84" s="1070"/>
      <c r="F84" s="1070"/>
      <c r="G84" s="1070"/>
      <c r="H84" s="1070"/>
    </row>
    <row r="101" spans="1:9" x14ac:dyDescent="0.25">
      <c r="A101" s="1084" t="s">
        <v>18</v>
      </c>
      <c r="B101" s="1084"/>
      <c r="C101" s="1084"/>
      <c r="D101" s="1084"/>
      <c r="E101" s="1084"/>
      <c r="F101" s="1084"/>
      <c r="G101" s="1084"/>
      <c r="H101" s="1084"/>
      <c r="I101" s="1084"/>
    </row>
    <row r="102" spans="1:9" x14ac:dyDescent="0.25">
      <c r="A102" s="1084" t="s">
        <v>434</v>
      </c>
      <c r="B102" s="1084"/>
      <c r="C102" s="1084"/>
      <c r="D102" s="1084"/>
      <c r="E102" s="1084"/>
      <c r="F102" s="1084"/>
      <c r="G102" s="1084"/>
      <c r="H102" s="1084"/>
      <c r="I102" s="1084"/>
    </row>
    <row r="103" spans="1:9" x14ac:dyDescent="0.25">
      <c r="A103" s="1084" t="s">
        <v>59</v>
      </c>
      <c r="B103" s="1084"/>
      <c r="C103" s="1084"/>
      <c r="D103" s="1084"/>
      <c r="E103" s="1084"/>
      <c r="F103" s="1084"/>
      <c r="G103" s="1084"/>
      <c r="H103" s="1084"/>
      <c r="I103" s="1084"/>
    </row>
    <row r="104" spans="1:9" x14ac:dyDescent="0.25">
      <c r="A104" s="536"/>
      <c r="B104" s="3"/>
      <c r="C104" s="963"/>
      <c r="D104" s="971" t="s">
        <v>154</v>
      </c>
      <c r="E104" s="60"/>
      <c r="F104" s="552"/>
      <c r="G104" s="2"/>
      <c r="H104" s="2"/>
      <c r="I104" s="4"/>
    </row>
    <row r="105" spans="1:9" ht="21.75" customHeight="1" x14ac:dyDescent="0.25">
      <c r="A105" s="1100" t="s">
        <v>154</v>
      </c>
      <c r="B105" s="1100"/>
      <c r="C105" s="1075" t="s">
        <v>0</v>
      </c>
      <c r="D105" s="1077" t="s">
        <v>1</v>
      </c>
      <c r="E105" s="1077" t="s">
        <v>17</v>
      </c>
      <c r="F105" s="1112" t="s">
        <v>375</v>
      </c>
      <c r="G105" s="1112"/>
      <c r="H105" s="1112"/>
      <c r="I105" s="1112"/>
    </row>
    <row r="106" spans="1:9" ht="15" x14ac:dyDescent="0.25">
      <c r="A106" s="1101" t="s">
        <v>20</v>
      </c>
      <c r="B106" s="1102" t="s">
        <v>60</v>
      </c>
      <c r="C106" s="1076"/>
      <c r="D106" s="1078"/>
      <c r="E106" s="1078"/>
      <c r="F106" s="1103" t="s">
        <v>562</v>
      </c>
      <c r="G106" s="1104" t="s">
        <v>2</v>
      </c>
      <c r="H106" s="1103" t="s">
        <v>3</v>
      </c>
      <c r="I106" s="1117" t="s">
        <v>8</v>
      </c>
    </row>
    <row r="107" spans="1:9" thickBot="1" x14ac:dyDescent="0.3">
      <c r="A107" s="1101"/>
      <c r="B107" s="1102"/>
      <c r="C107" s="1076"/>
      <c r="D107" s="1078"/>
      <c r="E107" s="1078"/>
      <c r="F107" s="1103"/>
      <c r="G107" s="1104"/>
      <c r="H107" s="1103"/>
      <c r="I107" s="1118"/>
    </row>
    <row r="108" spans="1:9" ht="16.5" thickBot="1" x14ac:dyDescent="0.3">
      <c r="A108" s="523">
        <v>1</v>
      </c>
      <c r="B108" s="8" t="s">
        <v>141</v>
      </c>
      <c r="C108" s="786">
        <v>2010</v>
      </c>
      <c r="D108" s="553" t="s">
        <v>5</v>
      </c>
      <c r="E108" s="513" t="s">
        <v>303</v>
      </c>
      <c r="F108" s="981" t="s">
        <v>376</v>
      </c>
      <c r="G108" s="458">
        <v>11040</v>
      </c>
      <c r="H108" s="173">
        <f t="shared" ref="H108:H131" si="2">G108*1000/12050</f>
        <v>916.18257261410793</v>
      </c>
      <c r="I108" s="174">
        <v>1</v>
      </c>
    </row>
    <row r="109" spans="1:9" ht="16.5" thickBot="1" x14ac:dyDescent="0.3">
      <c r="A109" s="523">
        <v>2</v>
      </c>
      <c r="B109" s="8" t="s">
        <v>145</v>
      </c>
      <c r="C109" s="786">
        <v>2010</v>
      </c>
      <c r="D109" s="553" t="s">
        <v>5</v>
      </c>
      <c r="E109" s="512" t="s">
        <v>303</v>
      </c>
      <c r="F109" s="480" t="s">
        <v>379</v>
      </c>
      <c r="G109" s="458">
        <v>9980</v>
      </c>
      <c r="H109" s="173">
        <f t="shared" si="2"/>
        <v>828.21576763485473</v>
      </c>
      <c r="I109" s="175">
        <v>2</v>
      </c>
    </row>
    <row r="110" spans="1:9" ht="16.5" thickBot="1" x14ac:dyDescent="0.3">
      <c r="A110" s="523">
        <v>3</v>
      </c>
      <c r="B110" s="8" t="s">
        <v>148</v>
      </c>
      <c r="C110" s="786">
        <v>2009</v>
      </c>
      <c r="D110" s="553" t="s">
        <v>5</v>
      </c>
      <c r="E110" s="512" t="s">
        <v>317</v>
      </c>
      <c r="F110" s="480" t="s">
        <v>423</v>
      </c>
      <c r="G110" s="458">
        <v>9090</v>
      </c>
      <c r="H110" s="173">
        <f t="shared" si="2"/>
        <v>754.35684647302901</v>
      </c>
      <c r="I110" s="176">
        <v>3</v>
      </c>
    </row>
    <row r="111" spans="1:9" ht="16.5" thickBot="1" x14ac:dyDescent="0.3">
      <c r="A111" s="523">
        <v>4</v>
      </c>
      <c r="B111" s="8" t="s">
        <v>347</v>
      </c>
      <c r="C111" s="786">
        <v>2010</v>
      </c>
      <c r="D111" s="553" t="s">
        <v>5</v>
      </c>
      <c r="E111" s="513" t="s">
        <v>14</v>
      </c>
      <c r="F111" s="480" t="s">
        <v>411</v>
      </c>
      <c r="G111" s="458">
        <v>7520</v>
      </c>
      <c r="H111" s="538">
        <f t="shared" si="2"/>
        <v>624.06639004149383</v>
      </c>
      <c r="I111" s="177">
        <v>4</v>
      </c>
    </row>
    <row r="112" spans="1:9" ht="16.5" thickBot="1" x14ac:dyDescent="0.3">
      <c r="A112" s="523">
        <v>5</v>
      </c>
      <c r="B112" s="19" t="s">
        <v>134</v>
      </c>
      <c r="C112" s="786">
        <v>2011</v>
      </c>
      <c r="D112" s="972" t="s">
        <v>5</v>
      </c>
      <c r="E112" s="555" t="s">
        <v>9</v>
      </c>
      <c r="F112" s="480" t="s">
        <v>51</v>
      </c>
      <c r="G112" s="458">
        <v>7070</v>
      </c>
      <c r="H112" s="173">
        <f t="shared" si="2"/>
        <v>586.72199170124486</v>
      </c>
      <c r="I112" s="192">
        <v>5</v>
      </c>
    </row>
    <row r="113" spans="1:9" ht="16.5" thickBot="1" x14ac:dyDescent="0.3">
      <c r="A113" s="523">
        <v>6</v>
      </c>
      <c r="B113" s="8" t="s">
        <v>157</v>
      </c>
      <c r="C113" s="786">
        <v>2010</v>
      </c>
      <c r="D113" s="556" t="s">
        <v>5</v>
      </c>
      <c r="E113" s="513" t="s">
        <v>307</v>
      </c>
      <c r="F113" s="480" t="s">
        <v>425</v>
      </c>
      <c r="G113" s="458">
        <v>6610</v>
      </c>
      <c r="H113" s="173">
        <f t="shared" si="2"/>
        <v>548.54771784232366</v>
      </c>
      <c r="I113" s="179">
        <v>6</v>
      </c>
    </row>
    <row r="114" spans="1:9" ht="16.5" thickBot="1" x14ac:dyDescent="0.3">
      <c r="A114" s="523">
        <v>7</v>
      </c>
      <c r="B114" s="8" t="s">
        <v>162</v>
      </c>
      <c r="C114" s="786">
        <v>2010</v>
      </c>
      <c r="D114" s="163" t="s">
        <v>5</v>
      </c>
      <c r="E114" s="512" t="s">
        <v>315</v>
      </c>
      <c r="F114" s="480" t="s">
        <v>358</v>
      </c>
      <c r="G114" s="458">
        <v>5270</v>
      </c>
      <c r="H114" s="173">
        <f t="shared" si="2"/>
        <v>437.34439834024897</v>
      </c>
      <c r="I114" s="179">
        <v>7</v>
      </c>
    </row>
    <row r="115" spans="1:9" ht="16.5" thickBot="1" x14ac:dyDescent="0.3">
      <c r="A115" s="523">
        <v>8</v>
      </c>
      <c r="B115" s="8" t="s">
        <v>159</v>
      </c>
      <c r="C115" s="786">
        <v>2009</v>
      </c>
      <c r="D115" s="556" t="s">
        <v>5</v>
      </c>
      <c r="E115" s="513" t="s">
        <v>312</v>
      </c>
      <c r="F115" s="480" t="s">
        <v>29</v>
      </c>
      <c r="G115" s="458">
        <v>5150</v>
      </c>
      <c r="H115" s="173">
        <f t="shared" si="2"/>
        <v>427.38589211618256</v>
      </c>
      <c r="I115" s="179">
        <v>8</v>
      </c>
    </row>
    <row r="116" spans="1:9" ht="16.5" thickBot="1" x14ac:dyDescent="0.3">
      <c r="A116" s="523">
        <v>9</v>
      </c>
      <c r="B116" s="8" t="s">
        <v>164</v>
      </c>
      <c r="C116" s="786">
        <v>2012</v>
      </c>
      <c r="D116" s="973" t="s">
        <v>6</v>
      </c>
      <c r="E116" s="512" t="s">
        <v>307</v>
      </c>
      <c r="F116" s="480" t="s">
        <v>409</v>
      </c>
      <c r="G116" s="458">
        <v>5090</v>
      </c>
      <c r="H116" s="173">
        <f t="shared" si="2"/>
        <v>422.40663900414938</v>
      </c>
      <c r="I116" s="179">
        <v>9</v>
      </c>
    </row>
    <row r="117" spans="1:9" ht="16.5" thickBot="1" x14ac:dyDescent="0.3">
      <c r="A117" s="523">
        <v>10</v>
      </c>
      <c r="B117" s="8" t="s">
        <v>163</v>
      </c>
      <c r="C117" s="786">
        <v>2010</v>
      </c>
      <c r="D117" s="553" t="s">
        <v>5</v>
      </c>
      <c r="E117" s="512" t="s">
        <v>301</v>
      </c>
      <c r="F117" s="480" t="s">
        <v>430</v>
      </c>
      <c r="G117" s="458">
        <v>5070</v>
      </c>
      <c r="H117" s="173">
        <f t="shared" si="2"/>
        <v>420.74688796680499</v>
      </c>
      <c r="I117" s="179">
        <v>11</v>
      </c>
    </row>
    <row r="118" spans="1:9" ht="16.5" thickBot="1" x14ac:dyDescent="0.3">
      <c r="A118" s="523">
        <v>11</v>
      </c>
      <c r="B118" s="8" t="s">
        <v>160</v>
      </c>
      <c r="C118" s="786">
        <v>2012</v>
      </c>
      <c r="D118" s="163" t="s">
        <v>6</v>
      </c>
      <c r="E118" s="513" t="s">
        <v>312</v>
      </c>
      <c r="F118" s="480" t="s">
        <v>431</v>
      </c>
      <c r="G118" s="458">
        <v>5060</v>
      </c>
      <c r="H118" s="538">
        <f t="shared" si="2"/>
        <v>419.91701244813277</v>
      </c>
      <c r="I118" s="179">
        <v>10</v>
      </c>
    </row>
    <row r="119" spans="1:9" x14ac:dyDescent="0.25">
      <c r="A119" s="557">
        <v>12</v>
      </c>
      <c r="B119" s="8" t="s">
        <v>178</v>
      </c>
      <c r="C119" s="786">
        <v>2012</v>
      </c>
      <c r="D119" s="974" t="s">
        <v>6</v>
      </c>
      <c r="E119" s="508" t="s">
        <v>315</v>
      </c>
      <c r="F119" s="480" t="s">
        <v>394</v>
      </c>
      <c r="G119" s="458">
        <v>5060</v>
      </c>
      <c r="H119" s="541">
        <f t="shared" si="2"/>
        <v>419.91701244813277</v>
      </c>
      <c r="I119" s="558">
        <v>12</v>
      </c>
    </row>
    <row r="120" spans="1:9" x14ac:dyDescent="0.25">
      <c r="A120" s="523">
        <v>13</v>
      </c>
      <c r="B120" s="8" t="s">
        <v>412</v>
      </c>
      <c r="C120" s="786">
        <v>2015</v>
      </c>
      <c r="D120" s="786" t="s">
        <v>7</v>
      </c>
      <c r="E120" s="513" t="s">
        <v>303</v>
      </c>
      <c r="F120" s="471" t="s">
        <v>388</v>
      </c>
      <c r="G120" s="458">
        <v>4770</v>
      </c>
      <c r="H120" s="173">
        <f t="shared" si="2"/>
        <v>395.85062240663899</v>
      </c>
      <c r="I120" s="195">
        <v>13</v>
      </c>
    </row>
    <row r="121" spans="1:9" x14ac:dyDescent="0.25">
      <c r="A121" s="523">
        <v>14</v>
      </c>
      <c r="B121" s="19" t="s">
        <v>136</v>
      </c>
      <c r="C121" s="786">
        <v>2012</v>
      </c>
      <c r="D121" s="786" t="s">
        <v>6</v>
      </c>
      <c r="E121" s="555" t="s">
        <v>9</v>
      </c>
      <c r="F121" s="471" t="s">
        <v>429</v>
      </c>
      <c r="G121" s="543">
        <v>4660</v>
      </c>
      <c r="H121" s="173">
        <f t="shared" si="2"/>
        <v>386.7219917012448</v>
      </c>
      <c r="I121" s="158"/>
    </row>
    <row r="122" spans="1:9" x14ac:dyDescent="0.25">
      <c r="A122" s="523">
        <v>15</v>
      </c>
      <c r="B122" s="8" t="s">
        <v>209</v>
      </c>
      <c r="C122" s="786">
        <v>2012</v>
      </c>
      <c r="D122" s="786" t="s">
        <v>6</v>
      </c>
      <c r="E122" s="512" t="s">
        <v>315</v>
      </c>
      <c r="F122" s="471" t="s">
        <v>393</v>
      </c>
      <c r="G122" s="458">
        <v>4500</v>
      </c>
      <c r="H122" s="173">
        <f t="shared" si="2"/>
        <v>373.44398340248961</v>
      </c>
      <c r="I122" s="158"/>
    </row>
    <row r="123" spans="1:9" x14ac:dyDescent="0.25">
      <c r="A123" s="523">
        <v>16</v>
      </c>
      <c r="B123" s="8" t="s">
        <v>432</v>
      </c>
      <c r="C123" s="786">
        <v>2011</v>
      </c>
      <c r="D123" s="786" t="s">
        <v>5</v>
      </c>
      <c r="E123" s="513" t="s">
        <v>317</v>
      </c>
      <c r="F123" s="471" t="s">
        <v>413</v>
      </c>
      <c r="G123" s="458">
        <v>4380</v>
      </c>
      <c r="H123" s="173">
        <f t="shared" si="2"/>
        <v>363.48547717842325</v>
      </c>
      <c r="I123" s="158"/>
    </row>
    <row r="124" spans="1:9" x14ac:dyDescent="0.25">
      <c r="A124" s="523">
        <v>17</v>
      </c>
      <c r="B124" s="8" t="s">
        <v>179</v>
      </c>
      <c r="C124" s="786">
        <v>2014</v>
      </c>
      <c r="D124" s="786" t="s">
        <v>7</v>
      </c>
      <c r="E124" s="512" t="s">
        <v>323</v>
      </c>
      <c r="F124" s="471" t="s">
        <v>393</v>
      </c>
      <c r="G124" s="559">
        <v>4320</v>
      </c>
      <c r="H124" s="173">
        <f t="shared" si="2"/>
        <v>358.50622406639002</v>
      </c>
      <c r="I124" s="158"/>
    </row>
    <row r="125" spans="1:9" x14ac:dyDescent="0.25">
      <c r="A125" s="523">
        <v>18</v>
      </c>
      <c r="B125" s="953" t="s">
        <v>166</v>
      </c>
      <c r="C125" s="786">
        <v>2014</v>
      </c>
      <c r="D125" s="786" t="s">
        <v>7</v>
      </c>
      <c r="E125" s="555" t="s">
        <v>9</v>
      </c>
      <c r="F125" s="471" t="s">
        <v>429</v>
      </c>
      <c r="G125" s="543">
        <v>4310</v>
      </c>
      <c r="H125" s="173">
        <f t="shared" si="2"/>
        <v>357.67634854771785</v>
      </c>
      <c r="I125" s="158"/>
    </row>
    <row r="126" spans="1:9" x14ac:dyDescent="0.25">
      <c r="A126" s="523">
        <v>19</v>
      </c>
      <c r="B126" s="8" t="s">
        <v>165</v>
      </c>
      <c r="C126" s="786">
        <v>2011</v>
      </c>
      <c r="D126" s="786" t="s">
        <v>5</v>
      </c>
      <c r="E126" s="513" t="s">
        <v>303</v>
      </c>
      <c r="F126" s="471" t="s">
        <v>27</v>
      </c>
      <c r="G126" s="458">
        <v>4230</v>
      </c>
      <c r="H126" s="173">
        <f t="shared" si="2"/>
        <v>351.03734439834022</v>
      </c>
      <c r="I126" s="158"/>
    </row>
    <row r="127" spans="1:9" x14ac:dyDescent="0.25">
      <c r="A127" s="523">
        <v>20</v>
      </c>
      <c r="B127" s="8" t="s">
        <v>173</v>
      </c>
      <c r="C127" s="786">
        <v>2013</v>
      </c>
      <c r="D127" s="212" t="s">
        <v>6</v>
      </c>
      <c r="E127" s="512" t="s">
        <v>303</v>
      </c>
      <c r="F127" s="471" t="s">
        <v>29</v>
      </c>
      <c r="G127" s="458">
        <v>4100</v>
      </c>
      <c r="H127" s="173">
        <f t="shared" si="2"/>
        <v>340.24896265560164</v>
      </c>
      <c r="I127" s="195"/>
    </row>
    <row r="128" spans="1:9" x14ac:dyDescent="0.25">
      <c r="A128" s="523">
        <v>21</v>
      </c>
      <c r="B128" s="8" t="s">
        <v>175</v>
      </c>
      <c r="C128" s="786">
        <v>2016</v>
      </c>
      <c r="D128" s="786" t="s">
        <v>433</v>
      </c>
      <c r="E128" s="513" t="s">
        <v>303</v>
      </c>
      <c r="F128" s="471" t="s">
        <v>413</v>
      </c>
      <c r="G128" s="458">
        <v>4070</v>
      </c>
      <c r="H128" s="173">
        <f t="shared" si="2"/>
        <v>337.75933609958508</v>
      </c>
      <c r="I128" s="195"/>
    </row>
    <row r="129" spans="1:9" x14ac:dyDescent="0.25">
      <c r="A129" s="523">
        <v>22</v>
      </c>
      <c r="B129" s="953" t="s">
        <v>167</v>
      </c>
      <c r="C129" s="786">
        <v>2014</v>
      </c>
      <c r="D129" s="211" t="s">
        <v>7</v>
      </c>
      <c r="E129" s="555" t="s">
        <v>9</v>
      </c>
      <c r="F129" s="471" t="s">
        <v>401</v>
      </c>
      <c r="G129" s="543">
        <v>3880</v>
      </c>
      <c r="H129" s="173">
        <f t="shared" si="2"/>
        <v>321.99170124481327</v>
      </c>
      <c r="I129" s="195"/>
    </row>
    <row r="130" spans="1:9" x14ac:dyDescent="0.25">
      <c r="A130" s="523">
        <v>23</v>
      </c>
      <c r="B130" s="953" t="s">
        <v>170</v>
      </c>
      <c r="C130" s="786">
        <v>2011</v>
      </c>
      <c r="D130" s="212" t="s">
        <v>5</v>
      </c>
      <c r="E130" s="555" t="s">
        <v>9</v>
      </c>
      <c r="F130" s="471" t="s">
        <v>348</v>
      </c>
      <c r="G130" s="543">
        <v>3790</v>
      </c>
      <c r="H130" s="173">
        <f t="shared" si="2"/>
        <v>314.52282157676348</v>
      </c>
      <c r="I130" s="196"/>
    </row>
    <row r="131" spans="1:9" x14ac:dyDescent="0.25">
      <c r="A131" s="523">
        <v>24</v>
      </c>
      <c r="B131" s="953" t="s">
        <v>169</v>
      </c>
      <c r="C131" s="786">
        <v>2013</v>
      </c>
      <c r="D131" s="212" t="s">
        <v>6</v>
      </c>
      <c r="E131" s="555" t="s">
        <v>9</v>
      </c>
      <c r="F131" s="471" t="s">
        <v>137</v>
      </c>
      <c r="G131" s="22">
        <v>3240</v>
      </c>
      <c r="H131" s="173">
        <f t="shared" si="2"/>
        <v>268.87966804979254</v>
      </c>
      <c r="I131" s="158"/>
    </row>
    <row r="132" spans="1:9" x14ac:dyDescent="0.25">
      <c r="A132" s="560"/>
      <c r="B132" s="83"/>
      <c r="C132" s="50"/>
      <c r="D132" s="975"/>
      <c r="E132" s="365"/>
      <c r="F132" s="561"/>
      <c r="G132" s="562"/>
      <c r="H132" s="563"/>
      <c r="I132" s="564"/>
    </row>
    <row r="133" spans="1:9" x14ac:dyDescent="0.25">
      <c r="A133" s="560"/>
      <c r="B133" s="83"/>
      <c r="C133" s="50"/>
      <c r="D133" s="975"/>
      <c r="E133" s="365"/>
      <c r="F133" s="561"/>
      <c r="G133" s="562"/>
      <c r="H133" s="563"/>
      <c r="I133" s="564"/>
    </row>
    <row r="134" spans="1:9" x14ac:dyDescent="0.25">
      <c r="A134" s="1070" t="s">
        <v>373</v>
      </c>
      <c r="B134" s="1070"/>
      <c r="C134" s="1070"/>
      <c r="D134" s="1070"/>
      <c r="E134" s="1070"/>
      <c r="F134" s="1070"/>
      <c r="G134" s="1070"/>
      <c r="H134" s="1070"/>
      <c r="I134" s="564"/>
    </row>
    <row r="135" spans="1:9" x14ac:dyDescent="0.25">
      <c r="A135" s="1070"/>
      <c r="B135" s="1070"/>
      <c r="C135" s="1070"/>
      <c r="D135" s="1070"/>
      <c r="E135" s="1070"/>
      <c r="F135" s="1070"/>
      <c r="G135" s="1070"/>
      <c r="H135" s="1070"/>
      <c r="I135" s="564"/>
    </row>
    <row r="136" spans="1:9" x14ac:dyDescent="0.25">
      <c r="A136" s="1070"/>
      <c r="B136" s="1070"/>
      <c r="C136" s="1070"/>
      <c r="D136" s="1070"/>
      <c r="E136" s="1070"/>
      <c r="F136" s="1070"/>
      <c r="G136" s="1070"/>
      <c r="H136" s="1070"/>
      <c r="I136" s="564"/>
    </row>
    <row r="137" spans="1:9" x14ac:dyDescent="0.25">
      <c r="A137" s="560"/>
      <c r="B137" s="83"/>
      <c r="C137" s="50"/>
      <c r="D137" s="975"/>
      <c r="E137" s="365"/>
      <c r="F137" s="561"/>
      <c r="G137" s="562"/>
      <c r="H137" s="563"/>
      <c r="I137" s="564"/>
    </row>
    <row r="138" spans="1:9" x14ac:dyDescent="0.25">
      <c r="A138" s="560"/>
      <c r="B138" s="83"/>
      <c r="C138" s="50"/>
      <c r="D138" s="975"/>
      <c r="E138" s="365"/>
      <c r="F138" s="561"/>
      <c r="G138" s="562"/>
      <c r="H138" s="563"/>
      <c r="I138" s="564"/>
    </row>
    <row r="139" spans="1:9" x14ac:dyDescent="0.25">
      <c r="A139" s="560"/>
      <c r="B139" s="83"/>
      <c r="C139" s="50"/>
      <c r="D139" s="975"/>
      <c r="E139" s="365"/>
      <c r="F139" s="561"/>
      <c r="G139" s="562"/>
      <c r="H139" s="563"/>
      <c r="I139" s="564"/>
    </row>
    <row r="140" spans="1:9" x14ac:dyDescent="0.25">
      <c r="A140" s="560"/>
      <c r="B140" s="83"/>
      <c r="C140" s="50"/>
      <c r="D140" s="975"/>
      <c r="E140" s="365"/>
      <c r="F140" s="561"/>
      <c r="G140" s="562"/>
      <c r="H140" s="563"/>
      <c r="I140" s="564"/>
    </row>
    <row r="141" spans="1:9" x14ac:dyDescent="0.25">
      <c r="A141" s="560"/>
      <c r="B141" s="83"/>
      <c r="C141" s="50"/>
      <c r="D141" s="975"/>
      <c r="E141" s="365"/>
      <c r="F141" s="561"/>
      <c r="G141" s="562"/>
      <c r="H141" s="563"/>
      <c r="I141" s="564"/>
    </row>
    <row r="142" spans="1:9" x14ac:dyDescent="0.25">
      <c r="A142" s="560"/>
      <c r="B142" s="83"/>
      <c r="C142" s="50"/>
      <c r="D142" s="975"/>
      <c r="E142" s="365"/>
      <c r="F142" s="561"/>
      <c r="G142" s="562"/>
      <c r="H142" s="563"/>
      <c r="I142" s="564"/>
    </row>
    <row r="143" spans="1:9" x14ac:dyDescent="0.25">
      <c r="A143" s="560"/>
      <c r="B143" s="83"/>
      <c r="C143" s="50"/>
      <c r="D143" s="975"/>
      <c r="E143" s="365"/>
      <c r="F143" s="561"/>
      <c r="G143" s="562"/>
      <c r="H143" s="563"/>
      <c r="I143" s="564"/>
    </row>
    <row r="144" spans="1:9" x14ac:dyDescent="0.25">
      <c r="A144" s="560"/>
      <c r="B144" s="83"/>
      <c r="C144" s="50"/>
      <c r="D144" s="975"/>
      <c r="E144" s="365"/>
      <c r="F144" s="561"/>
      <c r="G144" s="562"/>
      <c r="H144" s="563"/>
      <c r="I144" s="564"/>
    </row>
    <row r="145" spans="1:9" x14ac:dyDescent="0.25">
      <c r="A145" s="560"/>
      <c r="B145" s="83"/>
      <c r="C145" s="50"/>
      <c r="D145" s="975"/>
      <c r="E145" s="365"/>
      <c r="F145" s="561"/>
      <c r="G145" s="562"/>
      <c r="H145" s="563"/>
      <c r="I145" s="564"/>
    </row>
    <row r="146" spans="1:9" x14ac:dyDescent="0.25">
      <c r="A146" s="560"/>
      <c r="B146" s="83"/>
      <c r="C146" s="50"/>
      <c r="D146" s="975"/>
      <c r="E146" s="365"/>
      <c r="F146" s="561"/>
      <c r="G146" s="562"/>
      <c r="H146" s="563"/>
      <c r="I146" s="564"/>
    </row>
    <row r="147" spans="1:9" x14ac:dyDescent="0.25">
      <c r="A147" s="560"/>
      <c r="B147" s="83"/>
      <c r="C147" s="50"/>
      <c r="D147" s="975"/>
      <c r="E147" s="365"/>
      <c r="F147" s="561"/>
      <c r="G147" s="562"/>
      <c r="H147" s="563"/>
      <c r="I147" s="564"/>
    </row>
    <row r="148" spans="1:9" x14ac:dyDescent="0.25">
      <c r="A148" s="560"/>
      <c r="B148" s="83"/>
      <c r="C148" s="50"/>
      <c r="D148" s="975"/>
      <c r="E148" s="365"/>
      <c r="F148" s="561"/>
      <c r="G148" s="562"/>
      <c r="H148" s="563"/>
      <c r="I148" s="564"/>
    </row>
    <row r="149" spans="1:9" x14ac:dyDescent="0.25">
      <c r="A149" s="560"/>
      <c r="B149" s="83"/>
      <c r="C149" s="50"/>
      <c r="D149" s="975"/>
      <c r="E149" s="365"/>
      <c r="F149" s="561"/>
      <c r="G149" s="562"/>
      <c r="H149" s="563"/>
      <c r="I149" s="564"/>
    </row>
    <row r="150" spans="1:9" x14ac:dyDescent="0.25">
      <c r="A150" s="560"/>
      <c r="B150" s="83"/>
      <c r="C150" s="50"/>
      <c r="D150" s="975"/>
      <c r="E150" s="365"/>
      <c r="F150" s="561"/>
      <c r="G150" s="562"/>
      <c r="H150" s="563"/>
      <c r="I150" s="564"/>
    </row>
    <row r="151" spans="1:9" x14ac:dyDescent="0.25">
      <c r="A151" s="1084" t="s">
        <v>18</v>
      </c>
      <c r="B151" s="1084"/>
      <c r="C151" s="1084"/>
      <c r="D151" s="1084"/>
      <c r="E151" s="1084"/>
      <c r="F151" s="1084"/>
      <c r="G151" s="1084"/>
      <c r="H151" s="1084"/>
      <c r="I151" s="1084"/>
    </row>
    <row r="152" spans="1:9" x14ac:dyDescent="0.25">
      <c r="A152" s="1084" t="s">
        <v>434</v>
      </c>
      <c r="B152" s="1084"/>
      <c r="C152" s="1084"/>
      <c r="D152" s="1084"/>
      <c r="E152" s="1084"/>
      <c r="F152" s="1084"/>
      <c r="G152" s="1084"/>
      <c r="H152" s="1084"/>
      <c r="I152" s="1084"/>
    </row>
    <row r="153" spans="1:9" x14ac:dyDescent="0.25">
      <c r="A153" s="1084" t="s">
        <v>59</v>
      </c>
      <c r="B153" s="1084"/>
      <c r="C153" s="1084"/>
      <c r="D153" s="1084"/>
      <c r="E153" s="1084"/>
      <c r="F153" s="1084"/>
      <c r="G153" s="1084"/>
      <c r="H153" s="1084"/>
      <c r="I153" s="1084"/>
    </row>
    <row r="154" spans="1:9" x14ac:dyDescent="0.25">
      <c r="A154" s="565"/>
      <c r="B154" s="3"/>
      <c r="C154" s="1105" t="s">
        <v>171</v>
      </c>
      <c r="D154" s="1105"/>
      <c r="E154" s="340"/>
      <c r="F154" s="552"/>
      <c r="G154" s="2"/>
      <c r="H154" s="2"/>
      <c r="I154" s="4"/>
    </row>
    <row r="155" spans="1:9" x14ac:dyDescent="0.25">
      <c r="A155" s="1100" t="s">
        <v>171</v>
      </c>
      <c r="B155" s="1100"/>
      <c r="C155" s="1106" t="s">
        <v>0</v>
      </c>
      <c r="D155" s="1108" t="s">
        <v>1</v>
      </c>
      <c r="E155" s="1110" t="s">
        <v>17</v>
      </c>
      <c r="F155" s="1112" t="s">
        <v>375</v>
      </c>
      <c r="G155" s="1112"/>
      <c r="H155" s="1112"/>
      <c r="I155" s="1112"/>
    </row>
    <row r="156" spans="1:9" ht="15" x14ac:dyDescent="0.25">
      <c r="A156" s="1101" t="s">
        <v>20</v>
      </c>
      <c r="B156" s="1102" t="s">
        <v>60</v>
      </c>
      <c r="C156" s="1106"/>
      <c r="D156" s="1108"/>
      <c r="E156" s="1110"/>
      <c r="F156" s="1114" t="s">
        <v>23</v>
      </c>
      <c r="G156" s="1104" t="s">
        <v>2</v>
      </c>
      <c r="H156" s="511" t="s">
        <v>3</v>
      </c>
      <c r="I156" s="1116" t="s">
        <v>8</v>
      </c>
    </row>
    <row r="157" spans="1:9" ht="15" x14ac:dyDescent="0.25">
      <c r="A157" s="1101"/>
      <c r="B157" s="1113"/>
      <c r="C157" s="1107"/>
      <c r="D157" s="1109"/>
      <c r="E157" s="1111"/>
      <c r="F157" s="1115"/>
      <c r="G157" s="1098"/>
      <c r="H157" s="566"/>
      <c r="I157" s="1116"/>
    </row>
    <row r="158" spans="1:9" x14ac:dyDescent="0.25">
      <c r="A158" s="567">
        <v>1</v>
      </c>
      <c r="B158" s="8" t="s">
        <v>164</v>
      </c>
      <c r="C158" s="964" t="s">
        <v>55</v>
      </c>
      <c r="D158" s="163" t="s">
        <v>6</v>
      </c>
      <c r="E158" s="341" t="s">
        <v>15</v>
      </c>
      <c r="F158" s="490" t="s">
        <v>409</v>
      </c>
      <c r="G158" s="809">
        <v>5090</v>
      </c>
      <c r="H158" s="173">
        <f>G158*1000/6630</f>
        <v>767.72247360482652</v>
      </c>
      <c r="I158" s="174">
        <v>1</v>
      </c>
    </row>
    <row r="159" spans="1:9" x14ac:dyDescent="0.25">
      <c r="A159" s="569">
        <v>2</v>
      </c>
      <c r="B159" s="8" t="s">
        <v>160</v>
      </c>
      <c r="C159" s="964" t="s">
        <v>55</v>
      </c>
      <c r="D159" s="163" t="s">
        <v>6</v>
      </c>
      <c r="E159" s="341" t="s">
        <v>11</v>
      </c>
      <c r="F159" s="490" t="s">
        <v>431</v>
      </c>
      <c r="G159" s="809">
        <v>5060</v>
      </c>
      <c r="H159" s="173">
        <f>G159*1000/6630</f>
        <v>763.19758672699845</v>
      </c>
      <c r="I159" s="175">
        <v>2</v>
      </c>
    </row>
    <row r="160" spans="1:9" x14ac:dyDescent="0.25">
      <c r="A160" s="567">
        <v>3</v>
      </c>
      <c r="B160" s="8" t="s">
        <v>178</v>
      </c>
      <c r="C160" s="964" t="s">
        <v>55</v>
      </c>
      <c r="D160" s="163" t="s">
        <v>6</v>
      </c>
      <c r="E160" s="341" t="s">
        <v>12</v>
      </c>
      <c r="F160" s="490" t="s">
        <v>394</v>
      </c>
      <c r="G160" s="809">
        <v>5060</v>
      </c>
      <c r="H160" s="173">
        <f>G160*1000/6630</f>
        <v>763.19758672699845</v>
      </c>
      <c r="I160" s="176">
        <v>3</v>
      </c>
    </row>
    <row r="161" spans="1:9" x14ac:dyDescent="0.25">
      <c r="A161" s="569">
        <v>4</v>
      </c>
      <c r="B161" s="8" t="s">
        <v>412</v>
      </c>
      <c r="C161" s="554">
        <v>2015</v>
      </c>
      <c r="D161" s="786" t="s">
        <v>7</v>
      </c>
      <c r="E161" s="513" t="s">
        <v>303</v>
      </c>
      <c r="F161" s="471" t="s">
        <v>388</v>
      </c>
      <c r="G161" s="809">
        <v>4770</v>
      </c>
      <c r="H161" s="173">
        <f>G161*1000/12050</f>
        <v>395.85062240663899</v>
      </c>
      <c r="I161" s="177">
        <v>4</v>
      </c>
    </row>
    <row r="162" spans="1:9" x14ac:dyDescent="0.25">
      <c r="A162" s="567">
        <v>5</v>
      </c>
      <c r="B162" s="19" t="s">
        <v>136</v>
      </c>
      <c r="C162" s="965">
        <v>2012</v>
      </c>
      <c r="D162" s="976" t="s">
        <v>6</v>
      </c>
      <c r="E162" s="555" t="s">
        <v>9</v>
      </c>
      <c r="F162" s="533" t="s">
        <v>429</v>
      </c>
      <c r="G162" s="809">
        <v>4660</v>
      </c>
      <c r="H162" s="173">
        <f t="shared" ref="H162:H169" si="3">G162*1000/6630</f>
        <v>702.86576168929105</v>
      </c>
      <c r="I162" s="401">
        <v>5</v>
      </c>
    </row>
    <row r="163" spans="1:9" x14ac:dyDescent="0.25">
      <c r="A163" s="569">
        <v>6</v>
      </c>
      <c r="B163" s="8" t="s">
        <v>209</v>
      </c>
      <c r="C163" s="554">
        <v>2012</v>
      </c>
      <c r="D163" s="163" t="s">
        <v>6</v>
      </c>
      <c r="E163" s="341" t="s">
        <v>315</v>
      </c>
      <c r="F163" s="471" t="s">
        <v>393</v>
      </c>
      <c r="G163" s="809">
        <v>4500</v>
      </c>
      <c r="H163" s="173">
        <f t="shared" si="3"/>
        <v>678.73303167420818</v>
      </c>
      <c r="I163" s="402">
        <v>6</v>
      </c>
    </row>
    <row r="164" spans="1:9" x14ac:dyDescent="0.25">
      <c r="A164" s="567">
        <v>7</v>
      </c>
      <c r="B164" s="8" t="s">
        <v>179</v>
      </c>
      <c r="C164" s="964" t="s">
        <v>52</v>
      </c>
      <c r="D164" s="163" t="s">
        <v>7</v>
      </c>
      <c r="E164" s="341" t="s">
        <v>16</v>
      </c>
      <c r="F164" s="490" t="s">
        <v>393</v>
      </c>
      <c r="G164" s="809">
        <v>4320</v>
      </c>
      <c r="H164" s="173">
        <f t="shared" si="3"/>
        <v>651.58371040723978</v>
      </c>
      <c r="I164" s="402">
        <v>7</v>
      </c>
    </row>
    <row r="165" spans="1:9" x14ac:dyDescent="0.25">
      <c r="A165" s="569">
        <v>8</v>
      </c>
      <c r="B165" s="19" t="s">
        <v>166</v>
      </c>
      <c r="C165" s="965">
        <v>2014</v>
      </c>
      <c r="D165" s="976" t="s">
        <v>7</v>
      </c>
      <c r="E165" s="555" t="s">
        <v>9</v>
      </c>
      <c r="F165" s="533" t="s">
        <v>133</v>
      </c>
      <c r="G165" s="809">
        <v>4310</v>
      </c>
      <c r="H165" s="173">
        <f t="shared" si="3"/>
        <v>650.07541478129713</v>
      </c>
      <c r="I165" s="402">
        <v>8</v>
      </c>
    </row>
    <row r="166" spans="1:9" x14ac:dyDescent="0.25">
      <c r="A166" s="567">
        <v>9</v>
      </c>
      <c r="B166" s="8" t="s">
        <v>180</v>
      </c>
      <c r="C166" s="964" t="s">
        <v>53</v>
      </c>
      <c r="D166" s="977" t="s">
        <v>6</v>
      </c>
      <c r="E166" s="570" t="s">
        <v>41</v>
      </c>
      <c r="F166" s="490" t="s">
        <v>413</v>
      </c>
      <c r="G166" s="809">
        <v>4190</v>
      </c>
      <c r="H166" s="173">
        <f t="shared" si="3"/>
        <v>631.97586726998486</v>
      </c>
      <c r="I166" s="571">
        <v>9</v>
      </c>
    </row>
    <row r="167" spans="1:9" x14ac:dyDescent="0.25">
      <c r="A167" s="569">
        <v>10</v>
      </c>
      <c r="B167" s="8" t="s">
        <v>173</v>
      </c>
      <c r="C167" s="964" t="s">
        <v>53</v>
      </c>
      <c r="D167" s="388" t="s">
        <v>6</v>
      </c>
      <c r="E167" s="341" t="s">
        <v>13</v>
      </c>
      <c r="F167" s="6" t="s">
        <v>29</v>
      </c>
      <c r="G167" s="809">
        <v>4100</v>
      </c>
      <c r="H167" s="173">
        <f t="shared" si="3"/>
        <v>618.40120663650077</v>
      </c>
      <c r="I167" s="571">
        <v>10</v>
      </c>
    </row>
    <row r="168" spans="1:9" x14ac:dyDescent="0.25">
      <c r="A168" s="567">
        <v>11</v>
      </c>
      <c r="B168" s="8" t="s">
        <v>175</v>
      </c>
      <c r="C168" s="964" t="s">
        <v>176</v>
      </c>
      <c r="D168" s="163" t="s">
        <v>177</v>
      </c>
      <c r="E168" s="341" t="s">
        <v>13</v>
      </c>
      <c r="F168" s="490" t="s">
        <v>413</v>
      </c>
      <c r="G168" s="809">
        <v>4070</v>
      </c>
      <c r="H168" s="173">
        <f t="shared" si="3"/>
        <v>613.87631975867271</v>
      </c>
      <c r="I168" s="572">
        <v>11</v>
      </c>
    </row>
    <row r="169" spans="1:9" ht="16.5" thickBot="1" x14ac:dyDescent="0.3">
      <c r="A169" s="573">
        <v>12</v>
      </c>
      <c r="B169" s="63" t="s">
        <v>174</v>
      </c>
      <c r="C169" s="966" t="s">
        <v>53</v>
      </c>
      <c r="D169" s="978" t="s">
        <v>6</v>
      </c>
      <c r="E169" s="413" t="s">
        <v>13</v>
      </c>
      <c r="F169" s="445" t="s">
        <v>48</v>
      </c>
      <c r="G169" s="574">
        <v>4020</v>
      </c>
      <c r="H169" s="183">
        <f t="shared" si="3"/>
        <v>606.33484162895923</v>
      </c>
      <c r="I169" s="575">
        <v>12</v>
      </c>
    </row>
    <row r="170" spans="1:9" ht="16.5" thickTop="1" x14ac:dyDescent="0.25">
      <c r="A170" s="567">
        <v>13</v>
      </c>
      <c r="B170" s="8" t="s">
        <v>406</v>
      </c>
      <c r="C170" s="967" t="s">
        <v>53</v>
      </c>
      <c r="D170" s="979" t="s">
        <v>6</v>
      </c>
      <c r="E170" s="347" t="s">
        <v>315</v>
      </c>
      <c r="F170" s="576" t="s">
        <v>393</v>
      </c>
      <c r="G170" s="810">
        <v>4000</v>
      </c>
      <c r="H170" s="578"/>
      <c r="I170" s="577"/>
    </row>
    <row r="171" spans="1:9" x14ac:dyDescent="0.25">
      <c r="A171" s="569">
        <v>14</v>
      </c>
      <c r="B171" s="19" t="s">
        <v>167</v>
      </c>
      <c r="C171" s="964">
        <v>2014</v>
      </c>
      <c r="D171" s="976" t="s">
        <v>7</v>
      </c>
      <c r="E171" s="555" t="s">
        <v>9</v>
      </c>
      <c r="F171" s="533" t="s">
        <v>168</v>
      </c>
      <c r="G171" s="809">
        <v>3880</v>
      </c>
      <c r="H171" s="329">
        <f>G171*1000/6630</f>
        <v>585.21870286576166</v>
      </c>
      <c r="I171" s="568"/>
    </row>
    <row r="172" spans="1:9" x14ac:dyDescent="0.25">
      <c r="A172" s="567">
        <v>15</v>
      </c>
      <c r="B172" s="8" t="s">
        <v>182</v>
      </c>
      <c r="C172" s="964" t="s">
        <v>176</v>
      </c>
      <c r="D172" s="163" t="s">
        <v>177</v>
      </c>
      <c r="E172" s="16" t="s">
        <v>13</v>
      </c>
      <c r="F172" s="490" t="s">
        <v>388</v>
      </c>
      <c r="G172" s="809">
        <v>3840</v>
      </c>
      <c r="H172" s="173">
        <f>G172*1000/6630</f>
        <v>579.18552036199094</v>
      </c>
      <c r="I172" s="568"/>
    </row>
    <row r="173" spans="1:9" x14ac:dyDescent="0.25">
      <c r="A173" s="569">
        <v>16</v>
      </c>
      <c r="B173" s="8" t="s">
        <v>183</v>
      </c>
      <c r="C173" s="964" t="s">
        <v>55</v>
      </c>
      <c r="D173" s="163" t="s">
        <v>6</v>
      </c>
      <c r="E173" s="570" t="s">
        <v>61</v>
      </c>
      <c r="F173" s="490" t="s">
        <v>403</v>
      </c>
      <c r="G173" s="809">
        <v>3770</v>
      </c>
      <c r="H173" s="173">
        <f>G173*1000/6630</f>
        <v>568.62745098039215</v>
      </c>
      <c r="I173" s="158"/>
    </row>
    <row r="174" spans="1:9" x14ac:dyDescent="0.25">
      <c r="A174" s="567">
        <v>17</v>
      </c>
      <c r="B174" s="8" t="s">
        <v>169</v>
      </c>
      <c r="C174" s="964">
        <v>2013</v>
      </c>
      <c r="D174" s="980" t="s">
        <v>6</v>
      </c>
      <c r="E174" s="555" t="s">
        <v>9</v>
      </c>
      <c r="F174" s="533" t="s">
        <v>181</v>
      </c>
      <c r="G174" s="22">
        <v>3240</v>
      </c>
      <c r="H174" s="329">
        <f>G174*1000/6630</f>
        <v>488.68778280542989</v>
      </c>
      <c r="I174" s="158"/>
    </row>
    <row r="175" spans="1:9" x14ac:dyDescent="0.25">
      <c r="A175" s="569">
        <v>18</v>
      </c>
      <c r="B175" s="8" t="s">
        <v>184</v>
      </c>
      <c r="C175" s="964">
        <v>2016</v>
      </c>
      <c r="D175" s="976" t="s">
        <v>433</v>
      </c>
      <c r="E175" s="579" t="s">
        <v>303</v>
      </c>
      <c r="F175" s="490" t="s">
        <v>29</v>
      </c>
      <c r="G175" s="469">
        <v>2910</v>
      </c>
      <c r="H175" s="580"/>
      <c r="I175" s="158"/>
    </row>
    <row r="177" spans="1:8" ht="15" x14ac:dyDescent="0.25">
      <c r="A177"/>
      <c r="B177"/>
      <c r="C177" s="968"/>
      <c r="D177" s="74"/>
      <c r="F177"/>
      <c r="G177"/>
      <c r="H177"/>
    </row>
    <row r="178" spans="1:8" ht="15" x14ac:dyDescent="0.25">
      <c r="A178"/>
      <c r="B178"/>
      <c r="C178" s="968"/>
      <c r="D178" s="74"/>
      <c r="F178"/>
      <c r="G178"/>
      <c r="H178"/>
    </row>
    <row r="179" spans="1:8" ht="15" x14ac:dyDescent="0.25">
      <c r="A179"/>
      <c r="B179"/>
      <c r="C179" s="968"/>
      <c r="D179" s="74"/>
      <c r="F179"/>
      <c r="G179"/>
      <c r="H179"/>
    </row>
    <row r="180" spans="1:8" ht="15" x14ac:dyDescent="0.25">
      <c r="A180"/>
      <c r="B180"/>
      <c r="C180" s="968"/>
      <c r="D180" s="74"/>
      <c r="F180"/>
      <c r="G180"/>
      <c r="H180"/>
    </row>
    <row r="181" spans="1:8" ht="15" x14ac:dyDescent="0.25">
      <c r="A181"/>
      <c r="B181"/>
      <c r="C181" s="968"/>
      <c r="D181" s="74"/>
      <c r="F181"/>
      <c r="G181"/>
      <c r="H181"/>
    </row>
    <row r="182" spans="1:8" x14ac:dyDescent="0.25">
      <c r="C182" s="503"/>
    </row>
    <row r="183" spans="1:8" ht="18.75" x14ac:dyDescent="0.3">
      <c r="C183" s="504"/>
    </row>
    <row r="184" spans="1:8" ht="18.75" x14ac:dyDescent="0.3">
      <c r="C184" s="504"/>
    </row>
    <row r="185" spans="1:8" ht="18.75" x14ac:dyDescent="0.3">
      <c r="C185" s="504"/>
    </row>
    <row r="186" spans="1:8" ht="18.75" x14ac:dyDescent="0.3">
      <c r="C186" s="504"/>
    </row>
    <row r="187" spans="1:8" x14ac:dyDescent="0.25">
      <c r="C187" s="969"/>
    </row>
    <row r="188" spans="1:8" x14ac:dyDescent="0.25">
      <c r="C188" s="969"/>
    </row>
    <row r="189" spans="1:8" x14ac:dyDescent="0.25">
      <c r="C189" s="969"/>
    </row>
  </sheetData>
  <mergeCells count="56">
    <mergeCell ref="A1:I1"/>
    <mergeCell ref="A2:I2"/>
    <mergeCell ref="A6:A7"/>
    <mergeCell ref="B6:B7"/>
    <mergeCell ref="F6:F7"/>
    <mergeCell ref="G6:G7"/>
    <mergeCell ref="A5:B5"/>
    <mergeCell ref="D5:D7"/>
    <mergeCell ref="E5:E7"/>
    <mergeCell ref="F5:I5"/>
    <mergeCell ref="C5:C7"/>
    <mergeCell ref="I6:I7"/>
    <mergeCell ref="H106:H107"/>
    <mergeCell ref="I106:I107"/>
    <mergeCell ref="F105:I105"/>
    <mergeCell ref="A51:I51"/>
    <mergeCell ref="A52:I52"/>
    <mergeCell ref="A54:I54"/>
    <mergeCell ref="A55:B55"/>
    <mergeCell ref="C55:C57"/>
    <mergeCell ref="D55:D57"/>
    <mergeCell ref="E55:E57"/>
    <mergeCell ref="F55:I55"/>
    <mergeCell ref="A56:A57"/>
    <mergeCell ref="B56:B57"/>
    <mergeCell ref="F56:F57"/>
    <mergeCell ref="G56:G57"/>
    <mergeCell ref="I56:I57"/>
    <mergeCell ref="A153:I153"/>
    <mergeCell ref="C154:D154"/>
    <mergeCell ref="A155:B155"/>
    <mergeCell ref="C155:C157"/>
    <mergeCell ref="D155:D157"/>
    <mergeCell ref="E155:E157"/>
    <mergeCell ref="F155:I155"/>
    <mergeCell ref="A156:A157"/>
    <mergeCell ref="B156:B157"/>
    <mergeCell ref="F156:F157"/>
    <mergeCell ref="G156:G157"/>
    <mergeCell ref="I156:I157"/>
    <mergeCell ref="A134:H136"/>
    <mergeCell ref="A82:H84"/>
    <mergeCell ref="A36:H38"/>
    <mergeCell ref="A151:I151"/>
    <mergeCell ref="A152:I152"/>
    <mergeCell ref="A101:I101"/>
    <mergeCell ref="A102:I102"/>
    <mergeCell ref="A103:I103"/>
    <mergeCell ref="A105:B105"/>
    <mergeCell ref="C105:C107"/>
    <mergeCell ref="D105:D107"/>
    <mergeCell ref="E105:E107"/>
    <mergeCell ref="A106:A107"/>
    <mergeCell ref="B106:B107"/>
    <mergeCell ref="F106:F107"/>
    <mergeCell ref="G106:G107"/>
  </mergeCells>
  <hyperlinks>
    <hyperlink ref="B10" r:id="rId1" display="https://www.iwwfed-ea.org/classic/rl2025/eame/index.php?skier=FRA372017879"/>
    <hyperlink ref="B20" r:id="rId2" display="https://www.iwwfed-ea.org/classic/rl2025/eame/index.php?skier=FRA182014458"/>
    <hyperlink ref="B19" r:id="rId3" display="https://www.iwwfed-ea.org/classic/rl2025/eame/index.php?skier=ITA072007898"/>
    <hyperlink ref="F9" r:id="rId4" tooltip="2025 IWWF World Waterski Championships_x000d_Recetto_x000d_31.08.2025" display="https://www.iwwfed-ea.org/classic/25IWWF04/"/>
    <hyperlink ref="F10" r:id="rId5" tooltip="Masters Qualifying Series 1_x000d__x000d_04.05.2025" display="http://www.iwsftournament.com/homologation/scorebooks/20250505170502Scorebook25S070CS.HTM"/>
    <hyperlink ref="F13" r:id="rId6" tooltip="Sunset Fall Classic_x000d_Sunset Lakes, Groveland, FL_x000d_05.10.2025" display="http://www.iwsftournament.com/homologation/scorebooks/20251007211001Scorebook26S022CS.HTM"/>
    <hyperlink ref="F20" r:id="rId7" tooltip="Championnat de France U21  + OPEN_x000d_Ski nautique Montbeliardais_x000d_13.07.2025" display="https://www.iwwfed-ea.org/classic/25FRA206/"/>
    <hyperlink ref="F19" r:id="rId8" tooltip="Linz Open in Memoriam Franz Kuhn_x000d_Salmsee, Steyregg_x000d_13.07.2025" display="https://www.iwwfed-ea.org/classic/25AUT003/"/>
    <hyperlink ref="B58" r:id="rId9" display="https://www.iwwfed-ea.org/classic/rl2025/eame/index.php?skier=FRA152018436"/>
    <hyperlink ref="B60" r:id="rId10" display="https://www.iwwfed-ea.org/classic/rl2025/eame/index.php?skier=GER842022681"/>
    <hyperlink ref="B74" r:id="rId11" display="https://www.iwwfed-ea.org/classic/rl2025/eame/index.php?skier=AUT352019270"/>
    <hyperlink ref="B73" r:id="rId12" display="https://www.iwwfed-ea.org/classic/rl2025/eame/index.php?skier=SUI342019723"/>
    <hyperlink ref="F58" r:id="rId13" tooltip="LE PLAN D'EAU 3D 2/2 30eme anniversaire_x000d_Club Omnisport de Jaumard_x000d_05.10.2025" display="https://www.iwwfed-ea.org/classic/25FRA014/"/>
    <hyperlink ref="F60" r:id="rId14" tooltip="Masters Last Chance Qualifier_x000d__x000d_11.05.2025" display="http://www.iwsftournament.com/homologation/scorebooks/20250512130502Scorebook25S071CS.HTM"/>
    <hyperlink ref="F74" r:id="rId15" tooltip="2025 IWWF E&amp;A Under-21 Championship_x000d_Internationaler Wiener Wasserski Club_x000d_22.08.2025" display="https://www.iwwfed-ea.org/classic/25EURO05/"/>
    <hyperlink ref="F73" r:id="rId16" tooltip="Boesch Swiss Waterski Championships_x000d_Bourg-en-Bresse Exo01 La Rena_x000d_03.08.2025" display="https://www.iwwfed-ea.org/classic/25SUI003/"/>
    <hyperlink ref="B76" r:id="rId17" display="https://www.iwwfed-ea.org/classic/rl2025/eame/index.php?skier=IWF100200001"/>
    <hyperlink ref="F76" r:id="rId18" tooltip="2025 Huston Cadillac Florida Championships_x000d__x000d_13.07.2025" display="http://www.iwsftournament.com/homologation/scorebooks/20250715090703Scorebook25S075CS.HTM"/>
    <hyperlink ref="B112" r:id="rId19" display="https://www.iwwfed-ea.org/classic/rl2025/eame/index.php?skier=AUT352019270"/>
    <hyperlink ref="B165" r:id="rId20" display="https://www.iwwfed-ea.org/classic/rl2025/eame/index.php?skier=IWF100200001"/>
    <hyperlink ref="B159" r:id="rId21" display="https://www.iwwfed-ea.org/classic/rl2025/eame/index.php?skier=CZE212024157"/>
    <hyperlink ref="B158" r:id="rId22" display="https://www.iwwfed-ea.org/classic/rl2025/eame/index.php?skier=GBR982015602"/>
    <hyperlink ref="B164" r:id="rId23" display="https://www.iwwfed-ea.org/classic/rl2025/eame/index.php?skier=SUI982014680"/>
    <hyperlink ref="B160" r:id="rId24" display="https://www.iwwfed-ea.org/classic/rl2025/eame/index.php?skier=AUT982024303"/>
    <hyperlink ref="B167" r:id="rId25" display="https://www.iwwfed-ea.org/classic/rl2025/eame/index.php?skier=UKR982023757"/>
    <hyperlink ref="B169" r:id="rId26" display="https://www.iwwfed-ea.org/classic/rl2025/eame/index.php?skier=UKR982023756"/>
    <hyperlink ref="B168" r:id="rId27" display="https://www.iwwfed-ea.org/classic/rl2025/eame/index.php?skier=UKR982023838"/>
    <hyperlink ref="B166" r:id="rId28" display="https://www.iwwfed-ea.org/classic/rl2025/eame/index.php?skier=GRE982018653"/>
    <hyperlink ref="B172" r:id="rId29" display="https://www.iwwfed-ea.org/classic/rl2025/eame/index.php?skier=UKR982023839"/>
    <hyperlink ref="B173" r:id="rId30" display="https://www.iwwfed-ea.org/classic/rl2025/eame/index.php?skier=FIN972011266"/>
    <hyperlink ref="F167" r:id="rId31" tooltip="Spolana Cup 2025_x000d_KRENEK_x000d_21.09.2025" display="https://www.iwwfed-ea.org/classic/25CZE002/"/>
    <hyperlink ref="F169" r:id="rId32" tooltip="2025 IWWF E&amp;A Youth (U14 &amp; U17) Championship_x000d_Botaski - Sesena Waterski Complex_x000d_20.07.2025" display="https://www.iwwfed-ea.org/classic/25EURO06/"/>
    <hyperlink ref="B22" r:id="rId33" display="https://ems.iwwf.sport/RankingList/ScoringDetailsWaterSki?Id=610382e9-c106-424f-aeb5-ea4ef85bd23e&amp;RankingListLogId=a7d7f3ba-c964-4913-a3cc-50fc02a907b8&amp;Event=11&amp;IdRankinglistPlacement=4258fdbb-9016-4852-b8d1-1f0b01307aee&amp;DisciplineId=7&amp;EventId=11&amp;SeasonId=10&amp;Month=5&amp;RLAgeCategoryId=&amp;Gender=1&amp;ConfederationId=&amp;FederationId=&amp;Lastname=&amp;Firstname=&amp;AthleteCode=&amp;RLConfederationId=1"/>
    <hyperlink ref="B8" r:id="rId34" display="https://ems.iwwf.sport/RankingList/ScoringDetailsWaterSki?Id=5ba23ef9-947c-4598-b470-3b134ee85725&amp;RankingListLogId=946bec4c-7f21-4bb5-b28e-c1cc7433d6c8&amp;Event=11&amp;IdRankinglistPlacement=c39f6d50-b78b-4885-a595-db21ea53d138&amp;DisciplineId=7&amp;EventId=11&amp;SeasonId=10&amp;Month=8&amp;RLAgeCategoryId=&amp;Gender=&amp;ConfederationId=&amp;FederationId=&amp;Lastname=&amp;Firstname=&amp;AthleteCode=&amp;RLConfederationId=1"/>
    <hyperlink ref="B9" r:id="rId35" display="https://ems.iwwf.sport/RankingList/ScoringDetailsWaterSki?Id=42eed436-06d2-4018-97f0-f3bf621c0592&amp;RankingListLogId=946bec4c-7f21-4bb5-b28e-c1cc7433d6c8&amp;Event=11&amp;IdRankinglistPlacement=2d0fe963-b362-4be4-8e20-909abde0109f&amp;DisciplineId=7&amp;EventId=11&amp;SeasonId=10&amp;Month=8&amp;RLAgeCategoryId=&amp;Gender=&amp;ConfederationId=&amp;FederationId=&amp;Lastname=&amp;Firstname=&amp;AthleteCode=&amp;RLConfederationId=1"/>
    <hyperlink ref="B11" r:id="rId36" display="https://ems.iwwf.sport/RankingList/ScoringDetailsWaterSki?Id=193426ba-3e06-403d-be3a-9fc47d2016a4&amp;RankingListLogId=946bec4c-7f21-4bb5-b28e-c1cc7433d6c8&amp;Event=11&amp;IdRankinglistPlacement=e2032b9c-bdcb-41ec-8d2f-b9ea62aa61e6&amp;DisciplineId=7&amp;EventId=11&amp;SeasonId=10&amp;Month=8&amp;RLAgeCategoryId=&amp;Gender=&amp;ConfederationId=&amp;FederationId=&amp;Lastname=&amp;Firstname=&amp;AthleteCode=&amp;RLConfederationId=1"/>
    <hyperlink ref="B12" r:id="rId37" display="https://ems.iwwf.sport/RankingList/ScoringDetailsWaterSki?Id=9ba2ebea-31e3-4738-bbc0-3d88ad814c7d&amp;RankingListLogId=946bec4c-7f21-4bb5-b28e-c1cc7433d6c8&amp;Event=11&amp;IdRankinglistPlacement=bb47da0d-2790-42e5-b05e-46569ac2f42b&amp;DisciplineId=7&amp;EventId=11&amp;SeasonId=10&amp;Month=8&amp;RLAgeCategoryId=&amp;Gender=&amp;ConfederationId=&amp;FederationId=&amp;Lastname=&amp;Firstname=&amp;AthleteCode=&amp;RLConfederationId=1"/>
    <hyperlink ref="B13" r:id="rId38" display="https://ems.iwwf.sport/RankingList/ScoringDetailsWaterSki?Id=e3057357-3904-42fa-a94b-f875c9caad3e&amp;RankingListLogId=946bec4c-7f21-4bb5-b28e-c1cc7433d6c8&amp;Event=11&amp;IdRankinglistPlacement=36761f3c-2d3f-4ede-b46c-45a538883c8d&amp;DisciplineId=7&amp;EventId=11&amp;SeasonId=10&amp;Month=8&amp;RLAgeCategoryId=&amp;Gender=&amp;ConfederationId=&amp;FederationId=&amp;Lastname=&amp;Firstname=&amp;AthleteCode=&amp;RLConfederationId=1"/>
    <hyperlink ref="B15" r:id="rId39" display="https://ems.iwwf.sport/RankingList/ScoringDetailsWaterSki?Id=dbf4b8ff-eda3-41df-9c75-ff301cf4261f&amp;RankingListLogId=946bec4c-7f21-4bb5-b28e-c1cc7433d6c8&amp;Event=11&amp;IdRankinglistPlacement=8b068c5d-3689-41a1-b37e-3643966011e9&amp;DisciplineId=7&amp;EventId=11&amp;SeasonId=10&amp;Month=8&amp;RLAgeCategoryId=&amp;Gender=&amp;ConfederationId=&amp;FederationId=&amp;Lastname=&amp;Firstname=&amp;AthleteCode=&amp;RLConfederationId=1"/>
    <hyperlink ref="B16" r:id="rId40" display="https://ems.iwwf.sport/RankingList/ScoringDetailsWaterSki?Id=94cd57f8-7c25-47f2-b87d-15021927f235&amp;RankingListLogId=946bec4c-7f21-4bb5-b28e-c1cc7433d6c8&amp;Event=11&amp;IdRankinglistPlacement=30e0650d-b2f6-4825-b9c7-f1f145e6fe7a&amp;DisciplineId=7&amp;EventId=11&amp;SeasonId=10&amp;Month=8&amp;RLAgeCategoryId=&amp;Gender=&amp;ConfederationId=&amp;FederationId=&amp;Lastname=&amp;Firstname=&amp;AthleteCode=&amp;RLConfederationId=1"/>
    <hyperlink ref="B21" r:id="rId41" display="https://ems.iwwf.sport/RankingList/ScoringDetailsWaterSki?Id=fadd9422-9272-45f6-9b48-b8d8dc0e5cbb&amp;RankingListLogId=946bec4c-7f21-4bb5-b28e-c1cc7433d6c8&amp;Event=11&amp;IdRankinglistPlacement=a97cf8d2-74e5-4f52-902a-2625553f919b&amp;DisciplineId=7&amp;EventId=11&amp;SeasonId=10&amp;Month=8&amp;RLAgeCategoryId=&amp;Gender=&amp;ConfederationId=&amp;FederationId=&amp;Lastname=&amp;Firstname=&amp;AthleteCode=&amp;RLConfederationId=1"/>
    <hyperlink ref="B17" r:id="rId42" display="https://ems.iwwf.sport/RankingList/ScoringDetailsWaterSki?Id=69e41b26-ae8b-4872-9cbe-cca66341082f&amp;RankingListLogId=946bec4c-7f21-4bb5-b28e-c1cc7433d6c8&amp;Event=11&amp;IdRankinglistPlacement=3cd68a03-8383-4ac8-a019-ed71f951f9f8&amp;DisciplineId=7&amp;EventId=11&amp;SeasonId=10&amp;Month=8&amp;RLAgeCategoryId=&amp;Gender=&amp;ConfederationId=&amp;FederationId=&amp;Lastname=&amp;Firstname=&amp;AthleteCode=&amp;RLConfederationId=1"/>
    <hyperlink ref="B14" r:id="rId43" display="https://ems.iwwf.sport/RankingList/ScoringDetailsWaterSki?Id=5cb990ad-cdbe-470e-95a9-c9b394e09e7b&amp;RankingListLogId=946bec4c-7f21-4bb5-b28e-c1cc7433d6c8&amp;Event=11&amp;IdRankinglistPlacement=fad6f82b-5b84-41c5-b747-784662956274&amp;DisciplineId=7&amp;EventId=11&amp;SeasonId=10&amp;Month=8&amp;RLAgeCategoryId=&amp;Gender=&amp;ConfederationId=&amp;FederationId=&amp;Lastname=&amp;Firstname=&amp;AthleteCode=&amp;RLConfederationId=1"/>
    <hyperlink ref="B18" r:id="rId44" display="https://ems.iwwf.sport/RankingList/ScoringDetailsWaterSki?Id=44ef1574-5421-4037-b0c5-898c1c4c6b84&amp;RankingListLogId=946bec4c-7f21-4bb5-b28e-c1cc7433d6c8&amp;Event=11&amp;IdRankinglistPlacement=6f3b0473-fa18-4947-a5a8-228159792e00&amp;DisciplineId=7&amp;EventId=11&amp;SeasonId=10&amp;Month=8&amp;RLAgeCategoryId=&amp;Gender=&amp;ConfederationId=&amp;FederationId=&amp;Lastname=&amp;Firstname=&amp;AthleteCode=&amp;RLConfederationId=1"/>
    <hyperlink ref="B24" r:id="rId45" display="https://ems.iwwf.sport/RankingList/ScoringDetailsWaterSki?Id=7676a9af-5f45-482e-8c6c-14311e2da994&amp;RankingListLogId=946bec4c-7f21-4bb5-b28e-c1cc7433d6c8&amp;Event=11&amp;IdRankinglistPlacement=bb6128ad-9685-46a9-80f9-2b56f86a7a29&amp;DisciplineId=7&amp;EventId=11&amp;SeasonId=10&amp;Month=8&amp;RLAgeCategoryId=&amp;Gender=&amp;ConfederationId=&amp;FederationId=&amp;Lastname=&amp;Firstname=&amp;AthleteCode=&amp;RLConfederationId=1"/>
    <hyperlink ref="B25" r:id="rId46" display="https://ems.iwwf.sport/RankingList/ScoringDetailsWaterSki?Id=992c59d3-b27e-4e82-a874-f51888d3516f&amp;RankingListLogId=946bec4c-7f21-4bb5-b28e-c1cc7433d6c8&amp;Event=11&amp;IdRankinglistPlacement=208c8c73-0ecd-4778-aa76-3733ff0d898f&amp;DisciplineId=7&amp;EventId=11&amp;SeasonId=10&amp;Month=8&amp;RLAgeCategoryId=&amp;Gender=&amp;ConfederationId=&amp;FederationId=&amp;Lastname=&amp;Firstname=&amp;AthleteCode=&amp;RLConfederationId=1"/>
    <hyperlink ref="B23" r:id="rId47" display="https://ems.iwwf.sport/RankingList/ScoringDetailsWaterSki?Id=04885a8d-70f8-46ae-82cf-beb8cfdc46ca&amp;RankingListLogId=946bec4c-7f21-4bb5-b28e-c1cc7433d6c8&amp;Event=11&amp;IdRankinglistPlacement=34cf8ec7-c160-46a1-9342-b0968a41be84&amp;DisciplineId=7&amp;EventId=11&amp;SeasonId=10&amp;Month=8&amp;RLAgeCategoryId=&amp;Gender=&amp;ConfederationId=&amp;FederationId=&amp;Lastname=&amp;Firstname=&amp;AthleteCode=&amp;RLConfederationId=1"/>
    <hyperlink ref="B26" r:id="rId48" display="https://ems.iwwf.sport/RankingList/ScoringDetailsWaterSki?Id=38747fe1-b61a-48f0-bd77-a45e15dc13e5&amp;RankingListLogId=946bec4c-7f21-4bb5-b28e-c1cc7433d6c8&amp;Event=11&amp;IdRankinglistPlacement=6d84539b-160f-4fb8-ad45-cec7372c3d31&amp;DisciplineId=7&amp;EventId=11&amp;SeasonId=10&amp;Month=8&amp;RLAgeCategoryId=&amp;Gender=&amp;ConfederationId=&amp;FederationId=&amp;Lastname=&amp;Firstname=&amp;AthleteCode=&amp;RLConfederationId=1"/>
    <hyperlink ref="B28" r:id="rId49" display="https://ems.iwwf.sport/RankingList/ScoringDetailsWaterSki?Id=03f9d6dd-73bc-4b5e-a72c-2e4b021fd463&amp;RankingListLogId=946bec4c-7f21-4bb5-b28e-c1cc7433d6c8&amp;Event=11&amp;IdRankinglistPlacement=f5aecbc0-0bb3-4398-a75e-8aefce909d86&amp;DisciplineId=7&amp;EventId=11&amp;SeasonId=10&amp;Month=8&amp;RLAgeCategoryId=&amp;Gender=&amp;ConfederationId=&amp;FederationId=&amp;Lastname=&amp;Firstname=&amp;AthleteCode=&amp;RLConfederationId=1"/>
    <hyperlink ref="B27" r:id="rId50" display="https://ems.iwwf.sport/RankingList/ScoringDetailsWaterSki?Id=6166cf1a-715c-4f06-9682-d32deea68338&amp;RankingListLogId=946bec4c-7f21-4bb5-b28e-c1cc7433d6c8&amp;Event=11&amp;IdRankinglistPlacement=a3a9ff5b-98f6-4c11-b6c5-be83bddaeb66&amp;DisciplineId=7&amp;EventId=11&amp;SeasonId=10&amp;Month=8&amp;RLAgeCategoryId=&amp;Gender=&amp;ConfederationId=&amp;FederationId=&amp;Lastname=&amp;Firstname=&amp;AthleteCode=&amp;RLConfederationId=1"/>
    <hyperlink ref="B29" r:id="rId51" display="https://ems.iwwf.sport/RankingList/ScoringDetailsWaterSki?Id=e313b01e-d4f2-414f-86f2-6366a64a942a&amp;RankingListLogId=946bec4c-7f21-4bb5-b28e-c1cc7433d6c8&amp;Event=11&amp;IdRankinglistPlacement=f5bea139-3f49-49b6-9402-c8dd2a9ea7d0&amp;DisciplineId=7&amp;EventId=11&amp;SeasonId=10&amp;Month=8&amp;RLAgeCategoryId=&amp;Gender=&amp;ConfederationId=&amp;FederationId=&amp;Lastname=&amp;Firstname=&amp;AthleteCode=&amp;RLConfederationId=1"/>
    <hyperlink ref="B30" r:id="rId52" display="https://ems.iwwf.sport/RankingList/ScoringDetailsWaterSki?Id=f319f2dc-ef8d-4742-b3ef-68272a5b7167&amp;RankingListLogId=946bec4c-7f21-4bb5-b28e-c1cc7433d6c8&amp;Event=11&amp;IdRankinglistPlacement=3b77d71c-0e2f-427d-8a31-405729322584&amp;DisciplineId=7&amp;EventId=11&amp;SeasonId=10&amp;Month=8&amp;RLAgeCategoryId=&amp;Gender=&amp;ConfederationId=&amp;FederationId=&amp;Lastname=&amp;Firstname=&amp;AthleteCode=&amp;RLConfederationId=1"/>
    <hyperlink ref="B31" r:id="rId53" display="https://ems.iwwf.sport/RankingList/ScoringDetailsWaterSki?Id=94729a7d-4b17-429d-a324-e93b77c87753&amp;RankingListLogId=946bec4c-7f21-4bb5-b28e-c1cc7433d6c8&amp;Event=11&amp;IdRankinglistPlacement=af2683c8-0839-4694-b887-981e20768c84&amp;DisciplineId=7&amp;EventId=11&amp;SeasonId=10&amp;Month=8&amp;RLAgeCategoryId=&amp;Gender=&amp;ConfederationId=&amp;FederationId=&amp;Lastname=&amp;Firstname=&amp;AthleteCode=&amp;RLConfederationId=1"/>
    <hyperlink ref="B59" r:id="rId54" display="https://ems.iwwf.sport/RankingList/ScoringDetailsWaterSki?Id=dbf4b8ff-eda3-41df-9c75-ff301cf4261f&amp;RankingListLogId=946bec4c-7f21-4bb5-b28e-c1cc7433d6c8&amp;Event=11&amp;IdRankinglistPlacement=1a4426c1-2a3b-4b1f-92c7-897e8f9c1309&amp;DisciplineId=7&amp;EventId=11&amp;SeasonId=10&amp;Month=8&amp;RLAgeCategoryId=&amp;Gender=&amp;ConfederationId=&amp;FederationId=&amp;Lastname=&amp;Firstname=&amp;AthleteCode=&amp;RLConfederationId=1"/>
    <hyperlink ref="B61" r:id="rId55" display="https://ems.iwwf.sport/RankingList/ScoringDetailsWaterSki?Id=44ef1574-5421-4037-b0c5-898c1c4c6b84&amp;RankingListLogId=946bec4c-7f21-4bb5-b28e-c1cc7433d6c8&amp;Event=11&amp;IdRankinglistPlacement=462b3b34-34e8-40f8-8f6f-66cad977ed1d&amp;DisciplineId=7&amp;EventId=11&amp;SeasonId=10&amp;Month=8&amp;RLAgeCategoryId=&amp;Gender=&amp;ConfederationId=&amp;FederationId=&amp;Lastname=&amp;Firstname=&amp;AthleteCode=&amp;RLConfederationId=1"/>
    <hyperlink ref="B62" r:id="rId56" display="https://ems.iwwf.sport/RankingList/ScoringDetailsWaterSki?Id=7676a9af-5f45-482e-8c6c-14311e2da994&amp;RankingListLogId=946bec4c-7f21-4bb5-b28e-c1cc7433d6c8&amp;Event=11&amp;IdRankinglistPlacement=8734606b-1341-4d8a-a790-4272e53c5b0b&amp;DisciplineId=7&amp;EventId=11&amp;SeasonId=10&amp;Month=8&amp;RLAgeCategoryId=&amp;Gender=&amp;ConfederationId=&amp;FederationId=&amp;Lastname=&amp;Firstname=&amp;AthleteCode=&amp;RLConfederationId=1"/>
    <hyperlink ref="B63" r:id="rId57" display="https://ems.iwwf.sport/RankingList/ScoringDetailsWaterSki?Id=6166cf1a-715c-4f06-9682-d32deea68338&amp;RankingListLogId=946bec4c-7f21-4bb5-b28e-c1cc7433d6c8&amp;Event=11&amp;IdRankinglistPlacement=88cbfa51-f51b-4599-9b32-82b2b8388bdb&amp;DisciplineId=7&amp;EventId=11&amp;SeasonId=10&amp;Month=8&amp;RLAgeCategoryId=&amp;Gender=&amp;ConfederationId=&amp;FederationId=&amp;Lastname=&amp;Firstname=&amp;AthleteCode=&amp;RLConfederationId=1"/>
    <hyperlink ref="B64" r:id="rId58" display="https://ems.iwwf.sport/RankingList/ScoringDetailsWaterSki?Id=e313b01e-d4f2-414f-86f2-6366a64a942a&amp;RankingListLogId=946bec4c-7f21-4bb5-b28e-c1cc7433d6c8&amp;Event=11&amp;IdRankinglistPlacement=6411ee48-ec75-4381-924f-466b0259f861&amp;DisciplineId=7&amp;EventId=11&amp;SeasonId=10&amp;Month=8&amp;RLAgeCategoryId=&amp;Gender=&amp;ConfederationId=&amp;FederationId=&amp;Lastname=&amp;Firstname=&amp;AthleteCode=&amp;RLConfederationId=1"/>
    <hyperlink ref="B65" r:id="rId59" display="https://ems.iwwf.sport/RankingList/ScoringDetailsWaterSki?Id=f319f2dc-ef8d-4742-b3ef-68272a5b7167&amp;RankingListLogId=946bec4c-7f21-4bb5-b28e-c1cc7433d6c8&amp;Event=11&amp;IdRankinglistPlacement=058a20d0-748d-4227-864a-8014ab827b4f&amp;DisciplineId=7&amp;EventId=11&amp;SeasonId=10&amp;Month=8&amp;RLAgeCategoryId=&amp;Gender=&amp;ConfederationId=&amp;FederationId=&amp;Lastname=&amp;Firstname=&amp;AthleteCode=&amp;RLConfederationId=1"/>
    <hyperlink ref="B66" r:id="rId60" display="https://ems.iwwf.sport/RankingList/ScoringDetailsWaterSki?Id=94729a7d-4b17-429d-a324-e93b77c87753&amp;RankingListLogId=946bec4c-7f21-4bb5-b28e-c1cc7433d6c8&amp;Event=11&amp;IdRankinglistPlacement=9eb49def-7e58-4a18-9522-bded1dca6a33&amp;DisciplineId=7&amp;EventId=11&amp;SeasonId=10&amp;Month=8&amp;RLAgeCategoryId=&amp;Gender=&amp;ConfederationId=&amp;FederationId=&amp;Lastname=&amp;Firstname=&amp;AthleteCode=&amp;RLConfederationId=1"/>
    <hyperlink ref="B67" r:id="rId61" display="https://ems.iwwf.sport/RankingList/ScoringDetailsWaterSki?Id=f0bc156b-342b-4275-a157-f8c32a620f93&amp;RankingListLogId=946bec4c-7f21-4bb5-b28e-c1cc7433d6c8&amp;Event=11&amp;IdRankinglistPlacement=ac9630c4-1597-459a-835f-5cf0ec118e47&amp;DisciplineId=7&amp;EventId=11&amp;SeasonId=10&amp;Month=8&amp;RLAgeCategoryId=&amp;Gender=&amp;ConfederationId=&amp;FederationId=&amp;Lastname=&amp;Firstname=&amp;AthleteCode=&amp;RLConfederationId=1"/>
    <hyperlink ref="B68" r:id="rId62" display="https://ems.iwwf.sport/RankingList/ScoringDetailsWaterSki?Id=cde8ca58-b06a-4ce1-ba3f-ac6e397b18dd&amp;RankingListLogId=946bec4c-7f21-4bb5-b28e-c1cc7433d6c8&amp;Event=11&amp;IdRankinglistPlacement=49b8e067-9509-4aad-8a86-5c5328bb1a78&amp;DisciplineId=7&amp;EventId=11&amp;SeasonId=10&amp;Month=8&amp;RLAgeCategoryId=&amp;Gender=&amp;ConfederationId=&amp;FederationId=&amp;Lastname=&amp;Firstname=&amp;AthleteCode=&amp;RLConfederationId=1"/>
    <hyperlink ref="B69" r:id="rId63" display="https://ems.iwwf.sport/RankingList/ScoringDetailsWaterSki?Id=f18d30f1-df4f-42c8-82b2-a696b0eb5aa2&amp;RankingListLogId=946bec4c-7f21-4bb5-b28e-c1cc7433d6c8&amp;Event=11&amp;IdRankinglistPlacement=bb035595-e202-4553-9930-04fb430b589f&amp;DisciplineId=7&amp;EventId=11&amp;SeasonId=10&amp;Month=8&amp;RLAgeCategoryId=&amp;Gender=&amp;ConfederationId=&amp;FederationId=&amp;Lastname=&amp;Firstname=&amp;AthleteCode=&amp;RLConfederationId=1"/>
    <hyperlink ref="B70" r:id="rId64" display="https://ems.iwwf.sport/RankingList/ScoringDetailsWaterSki?Id=17628ef6-a797-45eb-9ee2-a5690c33ce8b&amp;RankingListLogId=946bec4c-7f21-4bb5-b28e-c1cc7433d6c8&amp;Event=11&amp;IdRankinglistPlacement=746b52fb-b52c-4873-b37d-682c4ea1bb0a&amp;DisciplineId=7&amp;EventId=11&amp;SeasonId=10&amp;Month=8&amp;RLAgeCategoryId=&amp;Gender=&amp;ConfederationId=&amp;FederationId=&amp;Lastname=&amp;Firstname=&amp;AthleteCode=&amp;RLConfederationId=1"/>
    <hyperlink ref="B72" r:id="rId65" display="https://ems.iwwf.sport/RankingList/ScoringDetailsWaterSki?Id=7072247a-38fc-4901-abbb-1c4df3bc65eb&amp;RankingListLogId=946bec4c-7f21-4bb5-b28e-c1cc7433d6c8&amp;Event=11&amp;IdRankinglistPlacement=5f7a9908-54ae-4c02-82c3-17c6ec0ac91f&amp;DisciplineId=7&amp;EventId=11&amp;SeasonId=10&amp;Month=8&amp;RLAgeCategoryId=&amp;Gender=&amp;ConfederationId=&amp;FederationId=&amp;Lastname=&amp;Firstname=&amp;AthleteCode=&amp;RLConfederationId=1"/>
    <hyperlink ref="B77" r:id="rId66" display="https://ems.iwwf.sport/RankingList/ScoringDetailsWaterSki?Id=356317d6-a909-4f48-af89-9f12a4eebbab&amp;RankingListLogId=946bec4c-7f21-4bb5-b28e-c1cc7433d6c8&amp;Event=11&amp;IdRankinglistPlacement=44a92dc2-43ee-4cb0-a034-b0c713ec53f4&amp;DisciplineId=7&amp;EventId=11&amp;SeasonId=10&amp;Month=8&amp;RLAgeCategoryId=&amp;Gender=&amp;ConfederationId=&amp;FederationId=&amp;Lastname=&amp;Firstname=&amp;AthleteCode=&amp;RLConfederationId=1"/>
    <hyperlink ref="B78" r:id="rId67" display="https://ems.iwwf.sport/RankingList/ScoringDetailsWaterSki?Id=a82d9821-ead3-4385-b1c0-86e59e182aa1&amp;RankingListLogId=946bec4c-7f21-4bb5-b28e-c1cc7433d6c8&amp;Event=11&amp;IdRankinglistPlacement=994aa18e-51ed-41cc-bb64-70d5975ed719&amp;DisciplineId=7&amp;EventId=11&amp;SeasonId=10&amp;Month=8&amp;RLAgeCategoryId=&amp;Gender=&amp;ConfederationId=&amp;FederationId=&amp;Lastname=&amp;Firstname=&amp;AthleteCode=&amp;RLConfederationId=1"/>
    <hyperlink ref="B79" r:id="rId68" display="https://ems.iwwf.sport/RankingList/ScoringDetailsWaterSki?Id=6efdffde-9620-4737-8ae9-485c09733de1&amp;RankingListLogId=946bec4c-7f21-4bb5-b28e-c1cc7433d6c8&amp;Event=11&amp;IdRankinglistPlacement=6e7f04f4-57d3-4fd8-9f35-5e91ab5b45c4&amp;DisciplineId=7&amp;EventId=11&amp;SeasonId=10&amp;Month=8&amp;RLAgeCategoryId=&amp;Gender=&amp;ConfederationId=&amp;FederationId=&amp;Lastname=&amp;Firstname=&amp;AthleteCode=&amp;RLConfederationId=1"/>
    <hyperlink ref="B110" r:id="rId69" display="https://ems.iwwf.sport/RankingList/ScoringDetailsWaterSki?Id=94729a7d-4b17-429d-a324-e93b77c87753&amp;RankingListLogId=946bec4c-7f21-4bb5-b28e-c1cc7433d6c8&amp;Event=11&amp;IdRankinglistPlacement=7a423583-767d-46a9-8162-b04d440c5ddc&amp;DisciplineId=7&amp;EventId=11&amp;SeasonId=10&amp;Month=8&amp;RLAgeCategoryId=&amp;Gender=&amp;ConfederationId=&amp;FederationId=&amp;Lastname=&amp;Firstname=&amp;AthleteCode=&amp;RLConfederationId=1"/>
    <hyperlink ref="B127" r:id="rId70" display="https://ems.iwwf.sport/RankingList/ScoringDetailsWaterSki?Id=36b2dd65-4e04-4a0f-924b-6ac4e25cd12c&amp;RankingListLogId=946bec4c-7f21-4bb5-b28e-c1cc7433d6c8&amp;Event=11&amp;IdRankinglistPlacement=e65b05ad-7c74-43eb-b9ed-5a17d0cf6758&amp;DisciplineId=7&amp;EventId=11&amp;SeasonId=10&amp;Month=8&amp;RLAgeCategoryId=&amp;Gender=&amp;ConfederationId=&amp;FederationId=&amp;Lastname=&amp;Firstname=&amp;AthleteCode=&amp;RLConfederationId=1"/>
    <hyperlink ref="B128" r:id="rId71" display="https://ems.iwwf.sport/RankingList/ScoringDetailsWaterSki?Id=da9f2de4-c618-487b-9772-93cf894a1bdd&amp;RankingListLogId=946bec4c-7f21-4bb5-b28e-c1cc7433d6c8&amp;Event=11&amp;IdRankinglistPlacement=16930f47-0527-47ef-a070-fe8bd2989e43&amp;DisciplineId=7&amp;EventId=11&amp;SeasonId=10&amp;Month=8&amp;RLAgeCategoryId=&amp;Gender=&amp;ConfederationId=&amp;FederationId=&amp;Lastname=&amp;Firstname=&amp;AthleteCode=&amp;RLConfederationId=1"/>
    <hyperlink ref="B126" r:id="rId72" display="https://ems.iwwf.sport/RankingList/ScoringDetailsWaterSki?Id=2272a148-17b3-4585-95cb-9e56f4581191&amp;RankingListLogId=946bec4c-7f21-4bb5-b28e-c1cc7433d6c8&amp;Event=11&amp;IdRankinglistPlacement=8033185c-4524-4d88-b5f6-d2d0554d2315&amp;DisciplineId=7&amp;EventId=11&amp;SeasonId=10&amp;Month=8&amp;RLAgeCategoryId=&amp;Gender=&amp;ConfederationId=&amp;FederationId=&amp;Lastname=&amp;Firstname=&amp;AthleteCode=&amp;RLConfederationId=1"/>
    <hyperlink ref="B124" r:id="rId73" display="https://ems.iwwf.sport/RankingList/ScoringDetailsWaterSki?Id=48941673-08f3-48aa-865b-1a61e902755a&amp;RankingListLogId=946bec4c-7f21-4bb5-b28e-c1cc7433d6c8&amp;Event=11&amp;IdRankinglistPlacement=0251b35c-773f-4171-aaee-d2642f67a8bc&amp;DisciplineId=7&amp;EventId=11&amp;SeasonId=10&amp;Month=8&amp;RLAgeCategoryId=&amp;Gender=&amp;ConfederationId=&amp;FederationId=&amp;Lastname=&amp;Firstname=&amp;AthleteCode=&amp;RLConfederationId=1"/>
    <hyperlink ref="B122" r:id="rId74" display="https://ems.iwwf.sport/RankingList/ScoringDetailsWaterSki?Id=9850cbbd-4eec-4d2b-8242-f25a15b737a2&amp;RankingListLogId=946bec4c-7f21-4bb5-b28e-c1cc7433d6c8&amp;Event=11&amp;IdRankinglistPlacement=53530f1c-7a37-486f-925d-e760da53b3d2&amp;DisciplineId=7&amp;EventId=11&amp;SeasonId=10&amp;Month=8&amp;RLAgeCategoryId=&amp;Gender=&amp;ConfederationId=&amp;FederationId=&amp;Lastname=&amp;Firstname=&amp;AthleteCode=&amp;RLConfederationId=1"/>
    <hyperlink ref="B123" r:id="rId75" display="https://ems.iwwf.sport/RankingList/ScoringDetailsWaterSki?Id=5fd24069-649b-465d-8bf5-8e6a9999d2ad&amp;RankingListLogId=946bec4c-7f21-4bb5-b28e-c1cc7433d6c8&amp;Event=11&amp;IdRankinglistPlacement=2b51af3b-7400-4b53-8bb9-332eb19eb18c&amp;DisciplineId=7&amp;EventId=11&amp;SeasonId=10&amp;Month=8&amp;RLAgeCategoryId=&amp;Gender=&amp;ConfederationId=&amp;FederationId=&amp;Lastname=&amp;Firstname=&amp;AthleteCode=&amp;RLConfederationId=1"/>
    <hyperlink ref="B120" r:id="rId76" display="https://ems.iwwf.sport/RankingList/ScoringDetailsWaterSki?Id=84072bca-6c52-4bc9-b637-19b5af78b781&amp;RankingListLogId=946bec4c-7f21-4bb5-b28e-c1cc7433d6c8&amp;Event=11&amp;IdRankinglistPlacement=8251d380-2136-4df3-a621-11a5978f1404&amp;DisciplineId=7&amp;EventId=11&amp;SeasonId=10&amp;Month=8&amp;RLAgeCategoryId=&amp;Gender=&amp;ConfederationId=&amp;FederationId=&amp;Lastname=&amp;Firstname=&amp;AthleteCode=&amp;RLConfederationId=1"/>
    <hyperlink ref="B119" r:id="rId77" display="https://ems.iwwf.sport/RankingList/ScoringDetailsWaterSki?Id=6391994b-20ec-460f-b91a-eb744b858ee3&amp;RankingListLogId=946bec4c-7f21-4bb5-b28e-c1cc7433d6c8&amp;Event=11&amp;IdRankinglistPlacement=42f0c912-245f-4a86-878c-f11ca061bb1a&amp;DisciplineId=7&amp;EventId=11&amp;SeasonId=10&amp;Month=8&amp;RLAgeCategoryId=&amp;Gender=&amp;ConfederationId=&amp;FederationId=&amp;Lastname=&amp;Firstname=&amp;AthleteCode=&amp;RLConfederationId=1"/>
    <hyperlink ref="B117" r:id="rId78" display="https://ems.iwwf.sport/RankingList/ScoringDetailsWaterSki?Id=ca3de038-5322-4a14-abae-5154329b873e&amp;RankingListLogId=946bec4c-7f21-4bb5-b28e-c1cc7433d6c8&amp;Event=11&amp;IdRankinglistPlacement=6d7cc519-9c3a-4b05-bb1a-5b15b0d7996e&amp;DisciplineId=7&amp;EventId=11&amp;SeasonId=10&amp;Month=8&amp;RLAgeCategoryId=&amp;Gender=&amp;ConfederationId=&amp;FederationId=&amp;Lastname=&amp;Firstname=&amp;AthleteCode=&amp;RLConfederationId=1"/>
    <hyperlink ref="B115" r:id="rId79" display="https://ems.iwwf.sport/RankingList/ScoringDetailsWaterSki?Id=17771e24-cfc8-41c8-a6c7-28d56e9d72db&amp;RankingListLogId=946bec4c-7f21-4bb5-b28e-c1cc7433d6c8&amp;Event=11&amp;IdRankinglistPlacement=11763e0e-9801-4908-8e44-bb96c3453a16&amp;DisciplineId=7&amp;EventId=11&amp;SeasonId=10&amp;Month=8&amp;RLAgeCategoryId=&amp;Gender=&amp;ConfederationId=&amp;FederationId=&amp;Lastname=&amp;Firstname=&amp;AthleteCode=&amp;RLConfederationId=1"/>
    <hyperlink ref="B118" r:id="rId80" display="https://ems.iwwf.sport/RankingList/ScoringDetailsWaterSki?Id=e55a1a29-abb2-43c2-be94-1a27a843ec0a&amp;RankingListLogId=946bec4c-7f21-4bb5-b28e-c1cc7433d6c8&amp;Event=11&amp;IdRankinglistPlacement=eb9728ef-d1b6-4d68-8766-6c35bb70364b&amp;DisciplineId=7&amp;EventId=11&amp;SeasonId=10&amp;Month=8&amp;RLAgeCategoryId=&amp;Gender=&amp;ConfederationId=&amp;FederationId=&amp;Lastname=&amp;Firstname=&amp;AthleteCode=&amp;RLConfederationId=1"/>
    <hyperlink ref="B116" r:id="rId81" display="https://ems.iwwf.sport/RankingList/ScoringDetailsWaterSki?Id=98f64b05-c7b0-4a34-9dad-11ca7fb3ba56&amp;RankingListLogId=946bec4c-7f21-4bb5-b28e-c1cc7433d6c8&amp;Event=11&amp;IdRankinglistPlacement=b7e43b25-e721-4b8a-a6e0-030b8e19e5a9&amp;DisciplineId=7&amp;EventId=11&amp;SeasonId=10&amp;Month=8&amp;RLAgeCategoryId=&amp;Gender=&amp;ConfederationId=&amp;FederationId=&amp;Lastname=&amp;Firstname=&amp;AthleteCode=&amp;RLConfederationId=1"/>
    <hyperlink ref="B114" r:id="rId82" display="https://ems.iwwf.sport/RankingList/ScoringDetailsWaterSki?Id=0a0e90ac-3c18-4f8a-9930-22fa98558daf&amp;RankingListLogId=946bec4c-7f21-4bb5-b28e-c1cc7433d6c8&amp;Event=11&amp;IdRankinglistPlacement=41bf5178-20c5-43ff-8e34-1941c8e058b8&amp;DisciplineId=7&amp;EventId=11&amp;SeasonId=10&amp;Month=8&amp;RLAgeCategoryId=&amp;Gender=&amp;ConfederationId=&amp;FederationId=&amp;Lastname=&amp;Firstname=&amp;AthleteCode=&amp;RLConfederationId=1"/>
    <hyperlink ref="B113" r:id="rId83" display="https://ems.iwwf.sport/RankingList/ScoringDetailsWaterSki?Id=356317d6-a909-4f48-af89-9f12a4eebbab&amp;RankingListLogId=946bec4c-7f21-4bb5-b28e-c1cc7433d6c8&amp;Event=11&amp;IdRankinglistPlacement=d0fd829b-215a-44fe-b260-6ec330de219a&amp;DisciplineId=7&amp;EventId=11&amp;SeasonId=10&amp;Month=8&amp;RLAgeCategoryId=&amp;Gender=&amp;ConfederationId=&amp;FederationId=&amp;Lastname=&amp;Firstname=&amp;AthleteCode=&amp;RLConfederationId=1"/>
    <hyperlink ref="B111" r:id="rId84" display="https://ems.iwwf.sport/RankingList/ScoringDetailsWaterSki?Id=7072247a-38fc-4901-abbb-1c4df3bc65eb&amp;RankingListLogId=946bec4c-7f21-4bb5-b28e-c1cc7433d6c8&amp;Event=11&amp;IdRankinglistPlacement=ce250e61-de22-4271-b8b2-12b3dac8912c&amp;DisciplineId=7&amp;EventId=11&amp;SeasonId=10&amp;Month=8&amp;RLAgeCategoryId=&amp;Gender=&amp;ConfederationId=&amp;FederationId=&amp;Lastname=&amp;Firstname=&amp;AthleteCode=&amp;RLConfederationId=1"/>
    <hyperlink ref="B109" r:id="rId85" display="https://ems.iwwf.sport/RankingList/ScoringDetailsWaterSki?Id=7676a9af-5f45-482e-8c6c-14311e2da994&amp;RankingListLogId=946bec4c-7f21-4bb5-b28e-c1cc7433d6c8&amp;Event=11&amp;IdRankinglistPlacement=d05a669e-4cc4-470a-aff0-4963971076a7&amp;DisciplineId=7&amp;EventId=11&amp;SeasonId=10&amp;Month=8&amp;RLAgeCategoryId=&amp;Gender=&amp;ConfederationId=&amp;FederationId=&amp;Lastname=&amp;Firstname=&amp;AthleteCode=&amp;RLConfederationId=1"/>
    <hyperlink ref="B108" r:id="rId86" display="https://ems.iwwf.sport/RankingList/ScoringDetailsWaterSki?Id=dbf4b8ff-eda3-41df-9c75-ff301cf4261f&amp;RankingListLogId=946bec4c-7f21-4bb5-b28e-c1cc7433d6c8&amp;Event=11&amp;IdRankinglistPlacement=052d49a1-bec5-44f0-bb24-b2a607c1d2e2&amp;DisciplineId=7&amp;EventId=11&amp;SeasonId=10&amp;Month=8&amp;RLAgeCategoryId=&amp;Gender=&amp;ConfederationId=&amp;FederationId=&amp;Lastname=&amp;Firstname=&amp;AthleteCode=&amp;RLConfederationId=1"/>
    <hyperlink ref="B170" r:id="rId87" display="https://ems.iwwf.sport/RankingList/ScoringDetailsWaterSki?Id=c2c1c79e-9c7f-4fe7-87a5-679c9b9a892e&amp;RankingListLogId=946bec4c-7f21-4bb5-b28e-c1cc7433d6c8&amp;Event=11&amp;IdRankinglistPlacement=7da6e124-1f2b-4fb5-8b46-055432fbad52&amp;DisciplineId=7&amp;EventId=11&amp;SeasonId=10&amp;Month=8&amp;RLAgeCategoryId=&amp;Gender=&amp;ConfederationId=&amp;FederationId=&amp;Lastname=&amp;Firstname=&amp;AthleteCode=&amp;RLConfederationId=1"/>
    <hyperlink ref="B125" r:id="rId88" display="https://www.iwwfed-ea.org/classic/rl2025/eame/index.php?skier=IWF100200001"/>
    <hyperlink ref="B163" r:id="rId89" display="https://ems.iwwf.sport/RankingList/ScoringDetailsWaterSki?Id=9850cbbd-4eec-4d2b-8242-f25a15b737a2&amp;RankingListLogId=946bec4c-7f21-4bb5-b28e-c1cc7433d6c8&amp;Event=11&amp;IdRankinglistPlacement=53530f1c-7a37-486f-925d-e760da53b3d2&amp;DisciplineId=7&amp;EventId=11&amp;SeasonId=10&amp;Month=8&amp;RLAgeCategoryId=&amp;Gender=&amp;ConfederationId=&amp;FederationId=&amp;Lastname=&amp;Firstname=&amp;AthleteCode=&amp;RLConfederationId=1"/>
    <hyperlink ref="B161" r:id="rId90" display="https://ems.iwwf.sport/RankingList/ScoringDetailsWaterSki?Id=84072bca-6c52-4bc9-b637-19b5af78b781&amp;RankingListLogId=946bec4c-7f21-4bb5-b28e-c1cc7433d6c8&amp;Event=11&amp;IdRankinglistPlacement=8251d380-2136-4df3-a621-11a5978f1404&amp;DisciplineId=7&amp;EventId=11&amp;SeasonId=10&amp;Month=8&amp;RLAgeCategoryId=&amp;Gender=&amp;ConfederationId=&amp;FederationId=&amp;Lastname=&amp;Firstname=&amp;AthleteCode=&amp;RLConfederationId=1"/>
    <hyperlink ref="B175" r:id="rId91" display="https://ems.iwwf.sport/RankingList/ScoringDetailsWaterSki?Id=dc4057d2-907f-4aec-a94d-45ba5c0a6701&amp;RankingListLogId=946bec4c-7f21-4bb5-b28e-c1cc7433d6c8&amp;Event=11&amp;IdRankinglistPlacement=2f96e6c2-55b2-4cc3-bc43-1afeb4e1eb6f&amp;DisciplineId=7&amp;EventId=11&amp;SeasonId=10&amp;Month=8&amp;RLAgeCategoryId=&amp;Gender=&amp;ConfederationId=&amp;FederationId=&amp;Lastname=&amp;Firstname=&amp;AthleteCode=&amp;RLConfederationId=1"/>
  </hyperlinks>
  <pageMargins left="0.82291666666666663" right="0.34375" top="0.4375" bottom="0.51041666666666663" header="0.3" footer="0.3"/>
  <pageSetup paperSize="9" orientation="portrait" horizontalDpi="0" verticalDpi="0" r:id="rId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view="pageLayout" topLeftCell="A185" zoomScaleNormal="100" workbookViewId="0">
      <selection activeCell="F174" sqref="F174"/>
    </sheetView>
  </sheetViews>
  <sheetFormatPr defaultRowHeight="15.75" x14ac:dyDescent="0.25"/>
  <cols>
    <col min="1" max="1" width="4" customWidth="1"/>
    <col min="2" max="2" width="25.28515625" customWidth="1"/>
    <col min="3" max="3" width="7.28515625" style="185" customWidth="1"/>
    <col min="4" max="4" width="7" style="74" customWidth="1"/>
    <col min="5" max="5" width="8.140625" style="907" customWidth="1"/>
    <col min="6" max="6" width="10.28515625" style="48" customWidth="1"/>
    <col min="7" max="7" width="9.5703125" style="186" customWidth="1"/>
    <col min="8" max="8" width="9.42578125" style="74" customWidth="1"/>
    <col min="9" max="9" width="6.7109375" style="498" customWidth="1"/>
  </cols>
  <sheetData>
    <row r="1" spans="1:9" x14ac:dyDescent="0.25">
      <c r="A1" s="1084" t="s">
        <v>18</v>
      </c>
      <c r="B1" s="1084"/>
      <c r="C1" s="1084"/>
      <c r="D1" s="1084"/>
      <c r="E1" s="1084"/>
      <c r="F1" s="1084"/>
      <c r="G1" s="1084"/>
      <c r="H1" s="1084"/>
      <c r="I1" s="1084"/>
    </row>
    <row r="2" spans="1:9" x14ac:dyDescent="0.25">
      <c r="A2" s="1084" t="s">
        <v>374</v>
      </c>
      <c r="B2" s="1084"/>
      <c r="C2" s="1084"/>
      <c r="D2" s="1084"/>
      <c r="E2" s="1084"/>
      <c r="F2" s="1084"/>
      <c r="G2" s="1084"/>
      <c r="H2" s="1084"/>
      <c r="I2" s="1084"/>
    </row>
    <row r="3" spans="1:9" ht="15.75" customHeight="1" x14ac:dyDescent="0.25">
      <c r="A3" s="2"/>
      <c r="B3" s="459"/>
      <c r="C3" s="75" t="s">
        <v>110</v>
      </c>
      <c r="D3" s="2"/>
      <c r="E3" s="771"/>
      <c r="F3" s="144"/>
      <c r="G3" s="771"/>
      <c r="H3" s="36"/>
      <c r="I3" s="459"/>
    </row>
    <row r="4" spans="1:9" ht="15" customHeight="1" x14ac:dyDescent="0.25">
      <c r="A4" s="2"/>
      <c r="B4" s="2"/>
      <c r="C4" s="1175" t="s">
        <v>112</v>
      </c>
      <c r="D4" s="1175"/>
      <c r="E4" s="905"/>
      <c r="F4" s="12"/>
      <c r="G4" s="344"/>
      <c r="H4" s="2"/>
      <c r="I4" s="60"/>
    </row>
    <row r="5" spans="1:9" ht="17.25" customHeight="1" x14ac:dyDescent="0.25">
      <c r="A5" s="1120" t="s">
        <v>113</v>
      </c>
      <c r="B5" s="1120"/>
      <c r="C5" s="1165" t="s">
        <v>564</v>
      </c>
      <c r="D5" s="1167" t="s">
        <v>1</v>
      </c>
      <c r="E5" s="1169" t="s">
        <v>17</v>
      </c>
      <c r="F5" s="1158" t="s">
        <v>375</v>
      </c>
      <c r="G5" s="1159"/>
      <c r="H5" s="1159"/>
      <c r="I5" s="1160"/>
    </row>
    <row r="6" spans="1:9" ht="17.25" customHeight="1" x14ac:dyDescent="0.25">
      <c r="A6" s="1171" t="s">
        <v>114</v>
      </c>
      <c r="B6" s="1123" t="s">
        <v>21</v>
      </c>
      <c r="C6" s="1166" t="s">
        <v>0</v>
      </c>
      <c r="D6" s="1168"/>
      <c r="E6" s="1170"/>
      <c r="F6" s="1173" t="s">
        <v>195</v>
      </c>
      <c r="G6" s="1150" t="s">
        <v>2</v>
      </c>
      <c r="H6" s="1151" t="s">
        <v>3</v>
      </c>
      <c r="I6" s="1151" t="s">
        <v>115</v>
      </c>
    </row>
    <row r="7" spans="1:9" ht="17.25" customHeight="1" x14ac:dyDescent="0.25">
      <c r="A7" s="1172"/>
      <c r="B7" s="1132"/>
      <c r="C7" s="1166"/>
      <c r="D7" s="1168"/>
      <c r="E7" s="1170"/>
      <c r="F7" s="1174"/>
      <c r="G7" s="1164"/>
      <c r="H7" s="1141"/>
      <c r="I7" s="1141"/>
    </row>
    <row r="8" spans="1:9" ht="17.25" customHeight="1" x14ac:dyDescent="0.25">
      <c r="A8" s="464">
        <v>1</v>
      </c>
      <c r="B8" s="8" t="s">
        <v>117</v>
      </c>
      <c r="C8" s="200">
        <v>1999</v>
      </c>
      <c r="D8" s="201" t="s">
        <v>314</v>
      </c>
      <c r="E8" s="899" t="s">
        <v>307</v>
      </c>
      <c r="F8" s="1027" t="s">
        <v>30</v>
      </c>
      <c r="G8" s="26">
        <v>72.099999999999994</v>
      </c>
      <c r="H8" s="159">
        <f t="shared" ref="H8:H30" si="0">(G8-25)*1000/52.4</f>
        <v>898.85496183206101</v>
      </c>
      <c r="I8" s="174">
        <v>1</v>
      </c>
    </row>
    <row r="9" spans="1:9" ht="17.25" customHeight="1" x14ac:dyDescent="0.25">
      <c r="A9" s="464">
        <v>2</v>
      </c>
      <c r="B9" s="8" t="s">
        <v>186</v>
      </c>
      <c r="C9" s="200">
        <v>2000</v>
      </c>
      <c r="D9" s="201" t="s">
        <v>314</v>
      </c>
      <c r="E9" s="899" t="s">
        <v>315</v>
      </c>
      <c r="F9" s="1024" t="s">
        <v>376</v>
      </c>
      <c r="G9" s="811">
        <v>71.099999999999994</v>
      </c>
      <c r="H9" s="159">
        <f t="shared" si="0"/>
        <v>879.77099236641209</v>
      </c>
      <c r="I9" s="175">
        <v>2</v>
      </c>
    </row>
    <row r="10" spans="1:9" ht="17.25" customHeight="1" x14ac:dyDescent="0.25">
      <c r="A10" s="464">
        <v>3</v>
      </c>
      <c r="B10" s="8" t="s">
        <v>185</v>
      </c>
      <c r="C10" s="200">
        <v>1996</v>
      </c>
      <c r="D10" s="201" t="s">
        <v>314</v>
      </c>
      <c r="E10" s="899" t="s">
        <v>307</v>
      </c>
      <c r="F10" s="731" t="s">
        <v>326</v>
      </c>
      <c r="G10" s="26">
        <v>70.8</v>
      </c>
      <c r="H10" s="159">
        <f t="shared" si="0"/>
        <v>874.04580152671758</v>
      </c>
      <c r="I10" s="176">
        <v>3</v>
      </c>
    </row>
    <row r="11" spans="1:9" ht="17.25" customHeight="1" x14ac:dyDescent="0.25">
      <c r="A11" s="464">
        <v>4</v>
      </c>
      <c r="B11" s="8" t="s">
        <v>344</v>
      </c>
      <c r="C11" s="200">
        <v>2000</v>
      </c>
      <c r="D11" s="201" t="s">
        <v>314</v>
      </c>
      <c r="E11" s="899" t="s">
        <v>298</v>
      </c>
      <c r="F11" s="379" t="s">
        <v>119</v>
      </c>
      <c r="G11" s="26">
        <v>69.8</v>
      </c>
      <c r="H11" s="159">
        <f t="shared" si="0"/>
        <v>854.96183206106878</v>
      </c>
      <c r="I11" s="177">
        <v>4</v>
      </c>
    </row>
    <row r="12" spans="1:9" ht="17.25" customHeight="1" x14ac:dyDescent="0.25">
      <c r="A12" s="464">
        <v>5</v>
      </c>
      <c r="B12" s="8" t="s">
        <v>129</v>
      </c>
      <c r="C12" s="200" t="s">
        <v>40</v>
      </c>
      <c r="D12" s="201" t="s">
        <v>4</v>
      </c>
      <c r="E12" s="899" t="s">
        <v>10</v>
      </c>
      <c r="F12" s="379" t="s">
        <v>30</v>
      </c>
      <c r="G12" s="26">
        <v>68.099999999999994</v>
      </c>
      <c r="H12" s="159">
        <f t="shared" si="0"/>
        <v>822.51908396946556</v>
      </c>
      <c r="I12" s="178">
        <v>5</v>
      </c>
    </row>
    <row r="13" spans="1:9" ht="17.25" customHeight="1" x14ac:dyDescent="0.25">
      <c r="A13" s="464">
        <v>6</v>
      </c>
      <c r="B13" s="8" t="s">
        <v>187</v>
      </c>
      <c r="C13" s="200">
        <v>1981</v>
      </c>
      <c r="D13" s="202" t="s">
        <v>327</v>
      </c>
      <c r="E13" s="899" t="s">
        <v>328</v>
      </c>
      <c r="F13" s="379" t="s">
        <v>30</v>
      </c>
      <c r="G13" s="26">
        <v>67.599999999999994</v>
      </c>
      <c r="H13" s="159">
        <f t="shared" si="0"/>
        <v>812.97709923664115</v>
      </c>
      <c r="I13" s="179">
        <v>6</v>
      </c>
    </row>
    <row r="14" spans="1:9" ht="17.25" customHeight="1" x14ac:dyDescent="0.25">
      <c r="A14" s="464">
        <v>7</v>
      </c>
      <c r="B14" s="8" t="s">
        <v>345</v>
      </c>
      <c r="C14" s="200">
        <v>2003</v>
      </c>
      <c r="D14" s="201" t="s">
        <v>314</v>
      </c>
      <c r="E14" s="899" t="s">
        <v>298</v>
      </c>
      <c r="F14" s="379" t="s">
        <v>30</v>
      </c>
      <c r="G14" s="26">
        <v>66.5</v>
      </c>
      <c r="H14" s="159">
        <f t="shared" si="0"/>
        <v>791.98473282442751</v>
      </c>
      <c r="I14" s="179">
        <v>7</v>
      </c>
    </row>
    <row r="15" spans="1:9" ht="17.25" customHeight="1" x14ac:dyDescent="0.25">
      <c r="A15" s="464">
        <v>8</v>
      </c>
      <c r="B15" s="8" t="s">
        <v>329</v>
      </c>
      <c r="C15" s="200">
        <v>1998</v>
      </c>
      <c r="D15" s="201" t="s">
        <v>314</v>
      </c>
      <c r="E15" s="899" t="s">
        <v>303</v>
      </c>
      <c r="F15" s="379" t="s">
        <v>30</v>
      </c>
      <c r="G15" s="26">
        <v>66.099999999999994</v>
      </c>
      <c r="H15" s="159">
        <f t="shared" si="0"/>
        <v>784.35114503816783</v>
      </c>
      <c r="I15" s="179">
        <v>8</v>
      </c>
    </row>
    <row r="16" spans="1:9" ht="17.25" customHeight="1" x14ac:dyDescent="0.25">
      <c r="A16" s="464">
        <v>9</v>
      </c>
      <c r="B16" s="8" t="s">
        <v>122</v>
      </c>
      <c r="C16" s="200">
        <v>2000</v>
      </c>
      <c r="D16" s="201" t="s">
        <v>314</v>
      </c>
      <c r="E16" s="899" t="s">
        <v>311</v>
      </c>
      <c r="F16" s="1024" t="s">
        <v>376</v>
      </c>
      <c r="G16" s="811">
        <v>65.900000000000006</v>
      </c>
      <c r="H16" s="159">
        <f t="shared" si="0"/>
        <v>780.53435114503827</v>
      </c>
      <c r="I16" s="179">
        <v>9</v>
      </c>
    </row>
    <row r="17" spans="1:9" ht="17.25" customHeight="1" x14ac:dyDescent="0.25">
      <c r="A17" s="464">
        <v>10</v>
      </c>
      <c r="B17" s="8" t="s">
        <v>309</v>
      </c>
      <c r="C17" s="200">
        <v>2001</v>
      </c>
      <c r="D17" s="193" t="s">
        <v>314</v>
      </c>
      <c r="E17" s="899" t="s">
        <v>310</v>
      </c>
      <c r="F17" s="1030" t="s">
        <v>330</v>
      </c>
      <c r="G17" s="811">
        <v>64.900000000000006</v>
      </c>
      <c r="H17" s="159">
        <f t="shared" si="0"/>
        <v>761.45038167938947</v>
      </c>
      <c r="I17" s="179">
        <v>10</v>
      </c>
    </row>
    <row r="18" spans="1:9" ht="17.25" customHeight="1" x14ac:dyDescent="0.25">
      <c r="A18" s="464">
        <v>11</v>
      </c>
      <c r="B18" s="8" t="s">
        <v>190</v>
      </c>
      <c r="C18" s="200">
        <v>1997</v>
      </c>
      <c r="D18" s="201" t="s">
        <v>314</v>
      </c>
      <c r="E18" s="899" t="s">
        <v>311</v>
      </c>
      <c r="F18" s="1024" t="s">
        <v>376</v>
      </c>
      <c r="G18" s="811">
        <v>64.8</v>
      </c>
      <c r="H18" s="159">
        <f t="shared" si="0"/>
        <v>759.5419847328244</v>
      </c>
      <c r="I18" s="179">
        <v>11</v>
      </c>
    </row>
    <row r="19" spans="1:9" ht="17.25" customHeight="1" thickBot="1" x14ac:dyDescent="0.3">
      <c r="A19" s="1029">
        <v>12</v>
      </c>
      <c r="B19" s="63" t="s">
        <v>189</v>
      </c>
      <c r="C19" s="203">
        <v>2004</v>
      </c>
      <c r="D19" s="204" t="s">
        <v>314</v>
      </c>
      <c r="E19" s="900" t="s">
        <v>311</v>
      </c>
      <c r="F19" s="390" t="s">
        <v>30</v>
      </c>
      <c r="G19" s="160">
        <v>63.7</v>
      </c>
      <c r="H19" s="465">
        <f t="shared" si="0"/>
        <v>738.54961832061076</v>
      </c>
      <c r="I19" s="188">
        <v>12</v>
      </c>
    </row>
    <row r="20" spans="1:9" ht="17.25" customHeight="1" thickTop="1" x14ac:dyDescent="0.25">
      <c r="A20" s="466">
        <v>13</v>
      </c>
      <c r="B20" s="939" t="s">
        <v>192</v>
      </c>
      <c r="C20" s="205">
        <v>1999</v>
      </c>
      <c r="D20" s="206" t="s">
        <v>314</v>
      </c>
      <c r="E20" s="904" t="s">
        <v>307</v>
      </c>
      <c r="F20" s="430" t="s">
        <v>331</v>
      </c>
      <c r="G20" s="189">
        <v>63.2</v>
      </c>
      <c r="H20" s="161">
        <f t="shared" si="0"/>
        <v>729.00763358778624</v>
      </c>
      <c r="I20" s="431">
        <v>13</v>
      </c>
    </row>
    <row r="21" spans="1:9" s="470" customFormat="1" ht="17.25" customHeight="1" x14ac:dyDescent="0.3">
      <c r="A21" s="29">
        <v>14</v>
      </c>
      <c r="B21" s="8" t="s">
        <v>377</v>
      </c>
      <c r="C21" s="467">
        <v>1975</v>
      </c>
      <c r="D21" s="468" t="s">
        <v>378</v>
      </c>
      <c r="E21" s="628" t="s">
        <v>328</v>
      </c>
      <c r="F21" s="1031" t="s">
        <v>379</v>
      </c>
      <c r="G21" s="469">
        <v>62.1</v>
      </c>
      <c r="H21" s="159">
        <f t="shared" si="0"/>
        <v>708.01526717557249</v>
      </c>
      <c r="I21" s="179">
        <v>14</v>
      </c>
    </row>
    <row r="22" spans="1:9" ht="17.25" customHeight="1" x14ac:dyDescent="0.25">
      <c r="A22" s="466">
        <v>15</v>
      </c>
      <c r="B22" s="8" t="s">
        <v>193</v>
      </c>
      <c r="C22" s="200">
        <v>1995</v>
      </c>
      <c r="D22" s="201" t="s">
        <v>116</v>
      </c>
      <c r="E22" s="899" t="s">
        <v>13</v>
      </c>
      <c r="F22" s="1024" t="s">
        <v>30</v>
      </c>
      <c r="G22" s="26">
        <v>61.9</v>
      </c>
      <c r="H22" s="159">
        <f t="shared" si="0"/>
        <v>704.19847328244282</v>
      </c>
      <c r="I22" s="400">
        <v>19</v>
      </c>
    </row>
    <row r="23" spans="1:9" ht="17.25" customHeight="1" x14ac:dyDescent="0.3">
      <c r="A23" s="29">
        <v>16</v>
      </c>
      <c r="B23" s="8" t="s">
        <v>123</v>
      </c>
      <c r="C23" s="467">
        <v>1992</v>
      </c>
      <c r="D23" s="464" t="s">
        <v>314</v>
      </c>
      <c r="E23" s="628" t="s">
        <v>312</v>
      </c>
      <c r="F23" s="1031" t="s">
        <v>380</v>
      </c>
      <c r="G23" s="469">
        <v>61.7</v>
      </c>
      <c r="H23" s="159">
        <f t="shared" si="0"/>
        <v>700.38167938931304</v>
      </c>
      <c r="I23" s="472"/>
    </row>
    <row r="24" spans="1:9" ht="17.25" customHeight="1" x14ac:dyDescent="0.25">
      <c r="A24" s="466">
        <v>17</v>
      </c>
      <c r="B24" s="8" t="s">
        <v>130</v>
      </c>
      <c r="C24" s="467">
        <v>2005</v>
      </c>
      <c r="D24" s="201" t="s">
        <v>4</v>
      </c>
      <c r="E24" s="628" t="s">
        <v>303</v>
      </c>
      <c r="F24" s="1025" t="s">
        <v>379</v>
      </c>
      <c r="G24" s="811">
        <v>59.7</v>
      </c>
      <c r="H24" s="159">
        <f t="shared" si="0"/>
        <v>662.21374045801531</v>
      </c>
      <c r="I24" s="400">
        <v>21</v>
      </c>
    </row>
    <row r="25" spans="1:9" ht="17.25" customHeight="1" x14ac:dyDescent="0.3">
      <c r="A25" s="29">
        <v>18</v>
      </c>
      <c r="B25" s="19" t="s">
        <v>152</v>
      </c>
      <c r="C25" s="200">
        <v>2006</v>
      </c>
      <c r="D25" s="201" t="s">
        <v>4</v>
      </c>
      <c r="E25" s="899" t="s">
        <v>102</v>
      </c>
      <c r="F25" s="379" t="s">
        <v>194</v>
      </c>
      <c r="G25" s="473">
        <v>58.3</v>
      </c>
      <c r="H25" s="159">
        <f t="shared" si="0"/>
        <v>635.49618320610693</v>
      </c>
      <c r="I25" s="474">
        <v>22</v>
      </c>
    </row>
    <row r="26" spans="1:9" ht="17.25" customHeight="1" x14ac:dyDescent="0.25">
      <c r="A26" s="466">
        <v>19</v>
      </c>
      <c r="B26" s="19" t="s">
        <v>139</v>
      </c>
      <c r="C26" s="70">
        <v>2004</v>
      </c>
      <c r="D26" s="193" t="s">
        <v>314</v>
      </c>
      <c r="E26" s="20" t="s">
        <v>9</v>
      </c>
      <c r="F26" s="1028" t="s">
        <v>532</v>
      </c>
      <c r="G26" s="473" t="s">
        <v>381</v>
      </c>
      <c r="H26" s="159">
        <f t="shared" si="0"/>
        <v>635.49618320610693</v>
      </c>
      <c r="I26" s="179">
        <v>22</v>
      </c>
    </row>
    <row r="27" spans="1:9" ht="17.25" customHeight="1" x14ac:dyDescent="0.3">
      <c r="A27" s="29">
        <v>20</v>
      </c>
      <c r="B27" s="19" t="s">
        <v>132</v>
      </c>
      <c r="C27" s="93">
        <v>2001</v>
      </c>
      <c r="D27" s="460" t="s">
        <v>116</v>
      </c>
      <c r="E27" s="20" t="s">
        <v>9</v>
      </c>
      <c r="F27" s="1028" t="s">
        <v>363</v>
      </c>
      <c r="G27" s="812">
        <v>51.7</v>
      </c>
      <c r="H27" s="159">
        <f t="shared" si="0"/>
        <v>509.54198473282452</v>
      </c>
      <c r="I27" s="179"/>
    </row>
    <row r="28" spans="1:9" ht="18.75" x14ac:dyDescent="0.3">
      <c r="A28" s="466">
        <v>21</v>
      </c>
      <c r="B28" s="19" t="s">
        <v>382</v>
      </c>
      <c r="C28" s="70">
        <v>1995</v>
      </c>
      <c r="D28" s="704" t="s">
        <v>116</v>
      </c>
      <c r="E28" s="20" t="s">
        <v>9</v>
      </c>
      <c r="F28" s="1028" t="s">
        <v>363</v>
      </c>
      <c r="G28" s="456">
        <v>48.5</v>
      </c>
      <c r="H28" s="475">
        <f t="shared" si="0"/>
        <v>448.47328244274809</v>
      </c>
      <c r="I28" s="24"/>
    </row>
    <row r="29" spans="1:9" x14ac:dyDescent="0.25">
      <c r="A29" s="464">
        <v>22</v>
      </c>
      <c r="B29" s="19" t="s">
        <v>135</v>
      </c>
      <c r="C29" s="93">
        <v>2007</v>
      </c>
      <c r="D29" s="460" t="s">
        <v>4</v>
      </c>
      <c r="E29" s="20" t="s">
        <v>9</v>
      </c>
      <c r="F29" s="1028" t="s">
        <v>531</v>
      </c>
      <c r="G29" s="812">
        <v>47.8</v>
      </c>
      <c r="H29" s="159">
        <f t="shared" si="0"/>
        <v>435.11450381679384</v>
      </c>
      <c r="I29" s="179"/>
    </row>
    <row r="30" spans="1:9" ht="19.5" customHeight="1" x14ac:dyDescent="0.3">
      <c r="A30" s="29">
        <v>23</v>
      </c>
      <c r="B30" s="19" t="s">
        <v>134</v>
      </c>
      <c r="C30" s="70">
        <v>2011</v>
      </c>
      <c r="D30" s="163" t="s">
        <v>5</v>
      </c>
      <c r="E30" s="20" t="s">
        <v>9</v>
      </c>
      <c r="F30" s="1032" t="s">
        <v>401</v>
      </c>
      <c r="G30" s="812">
        <v>39.700000000000003</v>
      </c>
      <c r="H30" s="159">
        <f t="shared" si="0"/>
        <v>280.53435114503827</v>
      </c>
      <c r="I30" s="179"/>
    </row>
    <row r="31" spans="1:9" ht="15" customHeight="1" x14ac:dyDescent="0.25">
      <c r="A31" s="1"/>
      <c r="B31" s="1"/>
      <c r="C31" s="476"/>
      <c r="D31" s="1"/>
      <c r="E31" s="906"/>
      <c r="F31" s="12"/>
      <c r="G31" s="380"/>
      <c r="H31" s="1"/>
      <c r="I31" s="335"/>
    </row>
    <row r="32" spans="1:9" ht="15" customHeight="1" x14ac:dyDescent="0.25">
      <c r="A32" s="1"/>
      <c r="B32" s="1"/>
      <c r="C32" s="476"/>
      <c r="D32" s="1"/>
      <c r="E32" s="906"/>
      <c r="F32" s="12"/>
      <c r="G32" s="380"/>
      <c r="H32" s="1"/>
      <c r="I32" s="335"/>
    </row>
    <row r="33" spans="1:9" ht="15" customHeight="1" x14ac:dyDescent="0.25">
      <c r="A33" s="1143" t="s">
        <v>369</v>
      </c>
      <c r="B33" s="1143"/>
      <c r="C33" s="1143"/>
      <c r="D33" s="1143"/>
      <c r="E33" s="1143"/>
      <c r="F33" s="1143"/>
      <c r="G33" s="1143"/>
      <c r="H33" s="1143"/>
      <c r="I33" s="1143"/>
    </row>
    <row r="34" spans="1:9" ht="15" customHeight="1" x14ac:dyDescent="0.25">
      <c r="A34" s="1143"/>
      <c r="B34" s="1143"/>
      <c r="C34" s="1143"/>
      <c r="D34" s="1143"/>
      <c r="E34" s="1143"/>
      <c r="F34" s="1143"/>
      <c r="G34" s="1143"/>
      <c r="H34" s="1143"/>
      <c r="I34" s="1143"/>
    </row>
    <row r="35" spans="1:9" ht="15" x14ac:dyDescent="0.25">
      <c r="A35" s="1143"/>
      <c r="B35" s="1143"/>
      <c r="C35" s="1143"/>
      <c r="D35" s="1143"/>
      <c r="E35" s="1143"/>
      <c r="F35" s="1143"/>
      <c r="G35" s="1143"/>
      <c r="H35" s="1143"/>
      <c r="I35" s="1143"/>
    </row>
    <row r="36" spans="1:9" ht="16.5" customHeight="1" x14ac:dyDescent="0.25">
      <c r="A36" s="1082" t="s">
        <v>370</v>
      </c>
      <c r="B36" s="1082"/>
      <c r="C36" s="1082"/>
      <c r="D36" s="1082"/>
      <c r="E36" s="1082"/>
      <c r="F36" s="1082"/>
      <c r="G36" s="1082"/>
      <c r="H36" s="1082"/>
      <c r="I36" s="1082"/>
    </row>
    <row r="37" spans="1:9" ht="16.5" customHeight="1" x14ac:dyDescent="0.25">
      <c r="A37" s="1082"/>
      <c r="B37" s="1082"/>
      <c r="C37" s="1082"/>
      <c r="D37" s="1082"/>
      <c r="E37" s="1082"/>
      <c r="F37" s="1082"/>
      <c r="G37" s="1082"/>
      <c r="H37" s="1082"/>
      <c r="I37" s="1082"/>
    </row>
    <row r="38" spans="1:9" ht="16.5" customHeight="1" x14ac:dyDescent="0.25">
      <c r="F38" s="1033"/>
      <c r="H38" s="140"/>
      <c r="I38"/>
    </row>
    <row r="39" spans="1:9" ht="16.5" customHeight="1" x14ac:dyDescent="0.25">
      <c r="A39" s="1070" t="s">
        <v>373</v>
      </c>
      <c r="B39" s="1070"/>
      <c r="C39" s="1070"/>
      <c r="D39" s="1070"/>
      <c r="E39" s="1070"/>
      <c r="F39" s="1070"/>
      <c r="G39" s="1070"/>
      <c r="H39" s="1070"/>
      <c r="I39"/>
    </row>
    <row r="40" spans="1:9" ht="16.5" customHeight="1" x14ac:dyDescent="0.25">
      <c r="A40" s="1070"/>
      <c r="B40" s="1070"/>
      <c r="C40" s="1070"/>
      <c r="D40" s="1070"/>
      <c r="E40" s="1070"/>
      <c r="F40" s="1070"/>
      <c r="G40" s="1070"/>
      <c r="H40" s="1070"/>
      <c r="I40"/>
    </row>
    <row r="41" spans="1:9" ht="16.5" customHeight="1" x14ac:dyDescent="0.25">
      <c r="A41" s="1070"/>
      <c r="B41" s="1070"/>
      <c r="C41" s="1070"/>
      <c r="D41" s="1070"/>
      <c r="E41" s="1070"/>
      <c r="F41" s="1070"/>
      <c r="G41" s="1070"/>
      <c r="H41" s="1070"/>
      <c r="I41"/>
    </row>
    <row r="42" spans="1:9" ht="16.5" customHeight="1" x14ac:dyDescent="0.25">
      <c r="A42" s="463"/>
      <c r="B42" s="463"/>
      <c r="C42" s="463"/>
      <c r="D42" s="463"/>
      <c r="E42" s="908"/>
      <c r="F42" s="785"/>
      <c r="G42" s="813"/>
      <c r="H42" s="463"/>
      <c r="I42"/>
    </row>
    <row r="43" spans="1:9" ht="16.5" customHeight="1" x14ac:dyDescent="0.25">
      <c r="A43" s="463"/>
      <c r="B43" s="463"/>
      <c r="C43" s="463"/>
      <c r="D43" s="463"/>
      <c r="E43" s="908"/>
      <c r="F43" s="785"/>
      <c r="G43" s="813"/>
      <c r="H43" s="463"/>
      <c r="I43"/>
    </row>
    <row r="44" spans="1:9" ht="16.5" customHeight="1" x14ac:dyDescent="0.25">
      <c r="A44" s="463"/>
      <c r="B44" s="463"/>
      <c r="C44" s="463"/>
      <c r="D44" s="463"/>
      <c r="E44" s="908"/>
      <c r="F44" s="785"/>
      <c r="G44" s="813"/>
      <c r="H44" s="463"/>
      <c r="I44"/>
    </row>
    <row r="45" spans="1:9" ht="16.5" customHeight="1" x14ac:dyDescent="0.25">
      <c r="A45" s="463"/>
      <c r="B45" s="463"/>
      <c r="C45" s="463"/>
      <c r="D45" s="463"/>
      <c r="E45" s="908"/>
      <c r="F45" s="785"/>
      <c r="G45" s="813"/>
      <c r="H45" s="463"/>
      <c r="I45"/>
    </row>
    <row r="46" spans="1:9" ht="16.5" customHeight="1" x14ac:dyDescent="0.25">
      <c r="A46" s="463"/>
      <c r="B46" s="463"/>
      <c r="C46" s="463"/>
      <c r="D46" s="463"/>
      <c r="E46" s="908"/>
      <c r="F46" s="785"/>
      <c r="G46" s="813"/>
      <c r="H46" s="463"/>
      <c r="I46"/>
    </row>
    <row r="47" spans="1:9" ht="16.5" customHeight="1" x14ac:dyDescent="0.25">
      <c r="A47" s="360"/>
      <c r="B47" s="360"/>
      <c r="C47" s="10"/>
      <c r="D47" s="10"/>
      <c r="E47" s="382"/>
      <c r="F47" s="478"/>
      <c r="G47" s="365"/>
      <c r="H47" s="11"/>
      <c r="I47" s="383"/>
    </row>
    <row r="48" spans="1:9" ht="16.5" customHeight="1" x14ac:dyDescent="0.25">
      <c r="A48" s="360"/>
      <c r="B48" s="360"/>
      <c r="C48" s="10"/>
      <c r="D48" s="10"/>
      <c r="E48" s="382"/>
      <c r="F48" s="478"/>
      <c r="G48" s="365"/>
      <c r="H48" s="11"/>
      <c r="I48" s="383"/>
    </row>
    <row r="49" spans="1:9" ht="16.5" customHeight="1" x14ac:dyDescent="0.25">
      <c r="A49" s="1084" t="s">
        <v>18</v>
      </c>
      <c r="B49" s="1084"/>
      <c r="C49" s="1084"/>
      <c r="D49" s="1084"/>
      <c r="E49" s="1084"/>
      <c r="F49" s="1084"/>
      <c r="G49" s="1084"/>
      <c r="H49" s="1084"/>
      <c r="I49" s="1084"/>
    </row>
    <row r="50" spans="1:9" ht="16.5" customHeight="1" x14ac:dyDescent="0.25">
      <c r="A50" s="1084" t="s">
        <v>384</v>
      </c>
      <c r="B50" s="1084"/>
      <c r="C50" s="1084"/>
      <c r="D50" s="1084"/>
      <c r="E50" s="1084"/>
      <c r="F50" s="1084"/>
      <c r="G50" s="1084"/>
      <c r="H50" s="1084"/>
      <c r="I50" s="1084"/>
    </row>
    <row r="51" spans="1:9" x14ac:dyDescent="0.25">
      <c r="A51" s="1084" t="s">
        <v>110</v>
      </c>
      <c r="B51" s="1084"/>
      <c r="C51" s="1084"/>
      <c r="D51" s="1084"/>
      <c r="E51" s="1084"/>
      <c r="F51" s="1084"/>
      <c r="G51" s="1084"/>
      <c r="H51" s="1084"/>
      <c r="I51" s="1084"/>
    </row>
    <row r="52" spans="1:9" ht="15" x14ac:dyDescent="0.25">
      <c r="A52" s="1176" t="s">
        <v>140</v>
      </c>
      <c r="B52" s="1176"/>
      <c r="C52" s="1176"/>
      <c r="D52" s="1176"/>
      <c r="E52" s="1176"/>
      <c r="F52" s="1176"/>
      <c r="G52" s="1176"/>
      <c r="H52" s="1176"/>
      <c r="I52" s="1176"/>
    </row>
    <row r="53" spans="1:9" ht="15.75" customHeight="1" x14ac:dyDescent="0.25">
      <c r="A53" s="1120" t="s">
        <v>140</v>
      </c>
      <c r="B53" s="1120"/>
      <c r="C53" s="1111" t="s">
        <v>0</v>
      </c>
      <c r="D53" s="1177" t="s">
        <v>1</v>
      </c>
      <c r="E53" s="1178" t="s">
        <v>17</v>
      </c>
      <c r="F53" s="1158" t="s">
        <v>375</v>
      </c>
      <c r="G53" s="1159"/>
      <c r="H53" s="1159"/>
      <c r="I53" s="1160"/>
    </row>
    <row r="54" spans="1:9" ht="15" x14ac:dyDescent="0.25">
      <c r="A54" s="1179" t="s">
        <v>114</v>
      </c>
      <c r="B54" s="1180" t="s">
        <v>21</v>
      </c>
      <c r="C54" s="1140"/>
      <c r="D54" s="1177"/>
      <c r="E54" s="1178"/>
      <c r="F54" s="1173" t="s">
        <v>195</v>
      </c>
      <c r="G54" s="1150" t="s">
        <v>2</v>
      </c>
      <c r="H54" s="1151" t="s">
        <v>3</v>
      </c>
      <c r="I54" s="1151" t="s">
        <v>115</v>
      </c>
    </row>
    <row r="55" spans="1:9" ht="15" x14ac:dyDescent="0.25">
      <c r="A55" s="1171"/>
      <c r="B55" s="1123"/>
      <c r="C55" s="1181"/>
      <c r="D55" s="1177"/>
      <c r="E55" s="1178"/>
      <c r="F55" s="1174"/>
      <c r="G55" s="1164"/>
      <c r="H55" s="1141"/>
      <c r="I55" s="1141"/>
    </row>
    <row r="56" spans="1:9" ht="18.75" x14ac:dyDescent="0.3">
      <c r="A56" s="29">
        <v>1</v>
      </c>
      <c r="B56" s="8" t="s">
        <v>129</v>
      </c>
      <c r="C56" s="462" t="s">
        <v>40</v>
      </c>
      <c r="D56" s="16" t="s">
        <v>4</v>
      </c>
      <c r="E56" s="570" t="s">
        <v>10</v>
      </c>
      <c r="F56" s="1024" t="s">
        <v>376</v>
      </c>
      <c r="G56" s="479">
        <v>68.099999999999994</v>
      </c>
      <c r="H56" s="159">
        <f t="shared" ref="H56:H75" si="1">(G56-25)*1000/52.4</f>
        <v>822.51908396946556</v>
      </c>
      <c r="I56" s="174">
        <v>1</v>
      </c>
    </row>
    <row r="57" spans="1:9" ht="18.75" x14ac:dyDescent="0.3">
      <c r="A57" s="29">
        <v>2</v>
      </c>
      <c r="B57" s="8" t="s">
        <v>151</v>
      </c>
      <c r="C57" s="462" t="s">
        <v>92</v>
      </c>
      <c r="D57" s="16" t="s">
        <v>4</v>
      </c>
      <c r="E57" s="570" t="s">
        <v>12</v>
      </c>
      <c r="F57" s="379" t="s">
        <v>27</v>
      </c>
      <c r="G57" s="479">
        <v>59.8</v>
      </c>
      <c r="H57" s="159">
        <f t="shared" si="1"/>
        <v>664.12213740458014</v>
      </c>
      <c r="I57" s="175">
        <v>2</v>
      </c>
    </row>
    <row r="58" spans="1:9" ht="18.75" x14ac:dyDescent="0.3">
      <c r="A58" s="29">
        <v>3</v>
      </c>
      <c r="B58" s="8" t="s">
        <v>130</v>
      </c>
      <c r="C58" s="462">
        <v>2005</v>
      </c>
      <c r="D58" s="16" t="s">
        <v>4</v>
      </c>
      <c r="E58" s="570" t="s">
        <v>13</v>
      </c>
      <c r="F58" s="1025" t="s">
        <v>379</v>
      </c>
      <c r="G58" s="705">
        <v>59.7</v>
      </c>
      <c r="H58" s="159">
        <f t="shared" si="1"/>
        <v>662.21374045801531</v>
      </c>
      <c r="I58" s="176">
        <v>3</v>
      </c>
    </row>
    <row r="59" spans="1:9" ht="18.75" x14ac:dyDescent="0.3">
      <c r="A59" s="29">
        <v>4</v>
      </c>
      <c r="B59" s="8" t="s">
        <v>143</v>
      </c>
      <c r="C59" s="462" t="s">
        <v>92</v>
      </c>
      <c r="D59" s="16" t="s">
        <v>4</v>
      </c>
      <c r="E59" s="570" t="s">
        <v>26</v>
      </c>
      <c r="F59" s="1025" t="s">
        <v>379</v>
      </c>
      <c r="G59" s="705">
        <v>59.6</v>
      </c>
      <c r="H59" s="159">
        <f t="shared" si="1"/>
        <v>660.30534351145036</v>
      </c>
      <c r="I59" s="177">
        <v>4</v>
      </c>
    </row>
    <row r="60" spans="1:9" ht="18.75" x14ac:dyDescent="0.3">
      <c r="A60" s="29">
        <v>5</v>
      </c>
      <c r="B60" s="8" t="s">
        <v>152</v>
      </c>
      <c r="C60" s="462">
        <v>2006</v>
      </c>
      <c r="D60" s="16" t="s">
        <v>4</v>
      </c>
      <c r="E60" s="570" t="s">
        <v>102</v>
      </c>
      <c r="F60" s="379" t="s">
        <v>194</v>
      </c>
      <c r="G60" s="479">
        <v>58.3</v>
      </c>
      <c r="H60" s="159">
        <f t="shared" si="1"/>
        <v>635.49618320610693</v>
      </c>
      <c r="I60" s="178">
        <v>5</v>
      </c>
    </row>
    <row r="61" spans="1:9" ht="18.75" x14ac:dyDescent="0.3">
      <c r="A61" s="29">
        <v>6</v>
      </c>
      <c r="B61" s="8" t="s">
        <v>385</v>
      </c>
      <c r="C61" s="462">
        <v>2006</v>
      </c>
      <c r="D61" s="16" t="s">
        <v>4</v>
      </c>
      <c r="E61" s="628" t="s">
        <v>310</v>
      </c>
      <c r="F61" s="1024" t="s">
        <v>386</v>
      </c>
      <c r="G61" s="705">
        <v>56.9</v>
      </c>
      <c r="H61" s="159">
        <f t="shared" si="1"/>
        <v>608.77862595419845</v>
      </c>
      <c r="I61" s="179">
        <v>6</v>
      </c>
    </row>
    <row r="62" spans="1:9" ht="18.75" x14ac:dyDescent="0.3">
      <c r="A62" s="29">
        <v>7</v>
      </c>
      <c r="B62" s="8" t="s">
        <v>142</v>
      </c>
      <c r="C62" s="462" t="s">
        <v>40</v>
      </c>
      <c r="D62" s="16" t="s">
        <v>4</v>
      </c>
      <c r="E62" s="570" t="s">
        <v>46</v>
      </c>
      <c r="F62" s="1024" t="s">
        <v>387</v>
      </c>
      <c r="G62" s="705">
        <v>56.5</v>
      </c>
      <c r="H62" s="159">
        <f t="shared" si="1"/>
        <v>601.14503816793899</v>
      </c>
      <c r="I62" s="179">
        <v>7</v>
      </c>
    </row>
    <row r="63" spans="1:9" ht="18.75" x14ac:dyDescent="0.3">
      <c r="A63" s="29">
        <v>8</v>
      </c>
      <c r="B63" s="8" t="s">
        <v>332</v>
      </c>
      <c r="C63" s="462" t="s">
        <v>92</v>
      </c>
      <c r="D63" s="16" t="s">
        <v>4</v>
      </c>
      <c r="E63" s="570" t="s">
        <v>298</v>
      </c>
      <c r="F63" s="1024" t="s">
        <v>388</v>
      </c>
      <c r="G63" s="479">
        <v>56.4</v>
      </c>
      <c r="H63" s="159">
        <f t="shared" si="1"/>
        <v>599.23664122137404</v>
      </c>
      <c r="I63" s="179">
        <v>8</v>
      </c>
    </row>
    <row r="64" spans="1:9" ht="18.75" x14ac:dyDescent="0.3">
      <c r="A64" s="29">
        <v>9</v>
      </c>
      <c r="B64" s="8" t="s">
        <v>146</v>
      </c>
      <c r="C64" s="462" t="s">
        <v>92</v>
      </c>
      <c r="D64" s="16" t="s">
        <v>4</v>
      </c>
      <c r="E64" s="570" t="s">
        <v>26</v>
      </c>
      <c r="F64" s="379" t="s">
        <v>196</v>
      </c>
      <c r="G64" s="479">
        <v>56</v>
      </c>
      <c r="H64" s="159">
        <f t="shared" si="1"/>
        <v>591.60305343511448</v>
      </c>
      <c r="I64" s="179">
        <v>9</v>
      </c>
    </row>
    <row r="65" spans="1:9" ht="18.75" x14ac:dyDescent="0.3">
      <c r="A65" s="29">
        <v>10</v>
      </c>
      <c r="B65" s="8" t="s">
        <v>144</v>
      </c>
      <c r="C65" s="462" t="s">
        <v>92</v>
      </c>
      <c r="D65" s="16" t="s">
        <v>4</v>
      </c>
      <c r="E65" s="570" t="s">
        <v>307</v>
      </c>
      <c r="F65" s="379" t="s">
        <v>99</v>
      </c>
      <c r="G65" s="479">
        <v>55.8</v>
      </c>
      <c r="H65" s="159">
        <f t="shared" si="1"/>
        <v>587.78625954198469</v>
      </c>
      <c r="I65" s="472">
        <v>10</v>
      </c>
    </row>
    <row r="66" spans="1:9" ht="18.75" x14ac:dyDescent="0.3">
      <c r="A66" s="29">
        <v>11</v>
      </c>
      <c r="B66" s="8" t="s">
        <v>199</v>
      </c>
      <c r="C66" s="191" t="s">
        <v>37</v>
      </c>
      <c r="D66" s="5" t="s">
        <v>4</v>
      </c>
      <c r="E66" s="901" t="s">
        <v>12</v>
      </c>
      <c r="F66" s="1024" t="s">
        <v>389</v>
      </c>
      <c r="G66" s="479">
        <v>55</v>
      </c>
      <c r="H66" s="159">
        <f t="shared" si="1"/>
        <v>572.51908396946567</v>
      </c>
      <c r="I66" s="179">
        <v>11</v>
      </c>
    </row>
    <row r="67" spans="1:9" ht="19.5" thickBot="1" x14ac:dyDescent="0.35">
      <c r="A67" s="33">
        <v>12</v>
      </c>
      <c r="B67" s="63" t="s">
        <v>197</v>
      </c>
      <c r="C67" s="481" t="s">
        <v>39</v>
      </c>
      <c r="D67" s="25" t="s">
        <v>4</v>
      </c>
      <c r="E67" s="902" t="s">
        <v>45</v>
      </c>
      <c r="F67" s="390" t="s">
        <v>28</v>
      </c>
      <c r="G67" s="482">
        <v>54.6</v>
      </c>
      <c r="H67" s="465">
        <f t="shared" si="1"/>
        <v>564.8854961832061</v>
      </c>
      <c r="I67" s="1023">
        <v>12</v>
      </c>
    </row>
    <row r="68" spans="1:9" ht="19.5" customHeight="1" thickTop="1" x14ac:dyDescent="0.3">
      <c r="A68" s="31">
        <v>13</v>
      </c>
      <c r="B68" s="939" t="s">
        <v>333</v>
      </c>
      <c r="C68" s="194" t="s">
        <v>37</v>
      </c>
      <c r="D68" s="23" t="s">
        <v>4</v>
      </c>
      <c r="E68" s="903" t="s">
        <v>298</v>
      </c>
      <c r="F68" s="1026" t="s">
        <v>390</v>
      </c>
      <c r="G68" s="483">
        <v>54.2</v>
      </c>
      <c r="H68" s="161">
        <f t="shared" si="1"/>
        <v>557.25190839694665</v>
      </c>
      <c r="I68" s="1022"/>
    </row>
    <row r="69" spans="1:9" ht="18.75" x14ac:dyDescent="0.3">
      <c r="A69" s="29">
        <v>14</v>
      </c>
      <c r="B69" s="8" t="s">
        <v>201</v>
      </c>
      <c r="C69" s="191" t="s">
        <v>37</v>
      </c>
      <c r="D69" s="5" t="s">
        <v>4</v>
      </c>
      <c r="E69" s="901" t="s">
        <v>16</v>
      </c>
      <c r="F69" s="1024" t="s">
        <v>376</v>
      </c>
      <c r="G69" s="705">
        <v>53.3</v>
      </c>
      <c r="H69" s="484">
        <f t="shared" si="1"/>
        <v>540.07633587786256</v>
      </c>
      <c r="I69" s="485"/>
    </row>
    <row r="70" spans="1:9" x14ac:dyDescent="0.25">
      <c r="A70" s="464">
        <v>15</v>
      </c>
      <c r="B70" s="8" t="s">
        <v>200</v>
      </c>
      <c r="C70" s="191" t="s">
        <v>37</v>
      </c>
      <c r="D70" s="5" t="s">
        <v>4</v>
      </c>
      <c r="E70" s="570" t="s">
        <v>16</v>
      </c>
      <c r="F70" s="379" t="s">
        <v>155</v>
      </c>
      <c r="G70" s="479">
        <v>53.1</v>
      </c>
      <c r="H70" s="159">
        <f t="shared" si="1"/>
        <v>536.25954198473289</v>
      </c>
      <c r="I70" s="400"/>
    </row>
    <row r="71" spans="1:9" ht="18.75" x14ac:dyDescent="0.3">
      <c r="A71" s="29">
        <v>16</v>
      </c>
      <c r="B71" s="8" t="s">
        <v>198</v>
      </c>
      <c r="C71" s="191">
        <v>2005</v>
      </c>
      <c r="D71" s="16" t="s">
        <v>4</v>
      </c>
      <c r="E71" s="628" t="s">
        <v>319</v>
      </c>
      <c r="F71" s="379" t="s">
        <v>30</v>
      </c>
      <c r="G71" s="479">
        <v>52.9</v>
      </c>
      <c r="H71" s="159">
        <f t="shared" si="1"/>
        <v>532.44274809160311</v>
      </c>
      <c r="I71" s="485"/>
    </row>
    <row r="72" spans="1:9" ht="18.75" x14ac:dyDescent="0.3">
      <c r="A72" s="29">
        <v>17</v>
      </c>
      <c r="B72" s="8" t="s">
        <v>145</v>
      </c>
      <c r="C72" s="191">
        <v>2010</v>
      </c>
      <c r="D72" s="385" t="s">
        <v>5</v>
      </c>
      <c r="E72" s="628" t="s">
        <v>303</v>
      </c>
      <c r="F72" s="1027" t="s">
        <v>389</v>
      </c>
      <c r="G72" s="705">
        <v>52.9</v>
      </c>
      <c r="H72" s="159">
        <f t="shared" si="1"/>
        <v>532.44274809160311</v>
      </c>
      <c r="I72" s="400"/>
    </row>
    <row r="73" spans="1:9" x14ac:dyDescent="0.25">
      <c r="A73" s="464">
        <v>20</v>
      </c>
      <c r="B73" s="8" t="s">
        <v>141</v>
      </c>
      <c r="C73" s="191" t="s">
        <v>38</v>
      </c>
      <c r="D73" s="191" t="s">
        <v>5</v>
      </c>
      <c r="E73" s="901" t="s">
        <v>13</v>
      </c>
      <c r="F73" s="1024" t="s">
        <v>376</v>
      </c>
      <c r="G73" s="705">
        <v>50.7</v>
      </c>
      <c r="H73" s="159">
        <f t="shared" si="1"/>
        <v>490.45801526717565</v>
      </c>
      <c r="I73" s="485"/>
    </row>
    <row r="74" spans="1:9" ht="18.75" x14ac:dyDescent="0.3">
      <c r="A74" s="29">
        <v>19</v>
      </c>
      <c r="B74" s="1015" t="s">
        <v>135</v>
      </c>
      <c r="C74" s="460">
        <v>2007</v>
      </c>
      <c r="D74" s="460" t="s">
        <v>4</v>
      </c>
      <c r="E74" s="20" t="s">
        <v>9</v>
      </c>
      <c r="F74" s="1024" t="s">
        <v>383</v>
      </c>
      <c r="G74" s="705">
        <v>47.8</v>
      </c>
      <c r="H74" s="159">
        <f t="shared" si="1"/>
        <v>435.11450381679384</v>
      </c>
      <c r="I74" s="400"/>
    </row>
    <row r="75" spans="1:9" ht="18.75" x14ac:dyDescent="0.3">
      <c r="A75" s="29">
        <v>20</v>
      </c>
      <c r="B75" s="1014" t="s">
        <v>134</v>
      </c>
      <c r="C75" s="163">
        <v>2011</v>
      </c>
      <c r="D75" s="163" t="s">
        <v>5</v>
      </c>
      <c r="E75" s="20" t="s">
        <v>9</v>
      </c>
      <c r="F75" s="1024" t="s">
        <v>391</v>
      </c>
      <c r="G75" s="486">
        <v>39.700000000000003</v>
      </c>
      <c r="H75" s="159">
        <f t="shared" si="1"/>
        <v>280.53435114503827</v>
      </c>
      <c r="I75" s="485"/>
    </row>
    <row r="76" spans="1:9" x14ac:dyDescent="0.25">
      <c r="A76" s="1"/>
      <c r="B76" s="1"/>
      <c r="C76" s="1"/>
      <c r="D76" s="1"/>
      <c r="E76" s="906"/>
      <c r="F76" s="12"/>
      <c r="G76" s="814"/>
      <c r="H76" s="1"/>
      <c r="I76" s="380"/>
    </row>
    <row r="77" spans="1:9" ht="18.75" x14ac:dyDescent="0.3">
      <c r="A77" s="199"/>
      <c r="B77" s="198"/>
      <c r="C77" s="208"/>
      <c r="D77" s="209"/>
      <c r="E77" s="776"/>
      <c r="F77" s="478"/>
      <c r="G77" s="778"/>
      <c r="H77" s="487"/>
      <c r="I77" s="340"/>
    </row>
    <row r="78" spans="1:9" ht="15.75" customHeight="1" x14ac:dyDescent="0.25">
      <c r="A78" s="1143" t="s">
        <v>369</v>
      </c>
      <c r="B78" s="1143"/>
      <c r="C78" s="1143"/>
      <c r="D78" s="1143"/>
      <c r="E78" s="1143"/>
      <c r="F78" s="1143"/>
      <c r="G78" s="1143"/>
      <c r="H78" s="1143"/>
      <c r="I78" s="1143"/>
    </row>
    <row r="79" spans="1:9" ht="15" x14ac:dyDescent="0.25">
      <c r="A79" s="1143"/>
      <c r="B79" s="1143"/>
      <c r="C79" s="1143"/>
      <c r="D79" s="1143"/>
      <c r="E79" s="1143"/>
      <c r="F79" s="1143"/>
      <c r="G79" s="1143"/>
      <c r="H79" s="1143"/>
      <c r="I79" s="1143"/>
    </row>
    <row r="80" spans="1:9" ht="15" x14ac:dyDescent="0.25">
      <c r="A80" s="1143"/>
      <c r="B80" s="1143"/>
      <c r="C80" s="1143"/>
      <c r="D80" s="1143"/>
      <c r="E80" s="1143"/>
      <c r="F80" s="1143"/>
      <c r="G80" s="1143"/>
      <c r="H80" s="1143"/>
      <c r="I80" s="1143"/>
    </row>
    <row r="81" spans="1:9" ht="15" x14ac:dyDescent="0.25">
      <c r="A81" s="1082" t="s">
        <v>370</v>
      </c>
      <c r="B81" s="1082"/>
      <c r="C81" s="1082"/>
      <c r="D81" s="1082"/>
      <c r="E81" s="1082"/>
      <c r="F81" s="1082"/>
      <c r="G81" s="1082"/>
      <c r="H81" s="1082"/>
      <c r="I81" s="1082"/>
    </row>
    <row r="82" spans="1:9" ht="15" x14ac:dyDescent="0.25">
      <c r="A82" s="1082"/>
      <c r="B82" s="1082"/>
      <c r="C82" s="1082"/>
      <c r="D82" s="1082"/>
      <c r="E82" s="1082"/>
      <c r="F82" s="1082"/>
      <c r="G82" s="1082"/>
      <c r="H82" s="1082"/>
      <c r="I82" s="1082"/>
    </row>
    <row r="83" spans="1:9" ht="18.75" customHeight="1" x14ac:dyDescent="0.25">
      <c r="F83" s="1033"/>
      <c r="H83" s="140"/>
      <c r="I83"/>
    </row>
    <row r="84" spans="1:9" ht="18.75" customHeight="1" x14ac:dyDescent="0.25">
      <c r="A84" s="1070" t="s">
        <v>373</v>
      </c>
      <c r="B84" s="1070"/>
      <c r="C84" s="1070"/>
      <c r="D84" s="1070"/>
      <c r="E84" s="1070"/>
      <c r="F84" s="1070"/>
      <c r="G84" s="1070"/>
      <c r="H84" s="1070"/>
      <c r="I84"/>
    </row>
    <row r="85" spans="1:9" ht="15" customHeight="1" x14ac:dyDescent="0.25">
      <c r="A85" s="1070"/>
      <c r="B85" s="1070"/>
      <c r="C85" s="1070"/>
      <c r="D85" s="1070"/>
      <c r="E85" s="1070"/>
      <c r="F85" s="1070"/>
      <c r="G85" s="1070"/>
      <c r="H85" s="1070"/>
      <c r="I85"/>
    </row>
    <row r="86" spans="1:9" ht="15" x14ac:dyDescent="0.25">
      <c r="A86" s="1070"/>
      <c r="B86" s="1070"/>
      <c r="C86" s="1070"/>
      <c r="D86" s="1070"/>
      <c r="E86" s="1070"/>
      <c r="F86" s="1070"/>
      <c r="G86" s="1070"/>
      <c r="H86" s="1070"/>
      <c r="I86"/>
    </row>
    <row r="87" spans="1:9" x14ac:dyDescent="0.25">
      <c r="A87" s="2"/>
      <c r="B87" s="2"/>
      <c r="C87" s="386"/>
      <c r="D87" s="2"/>
      <c r="E87" s="905"/>
      <c r="F87" s="12"/>
      <c r="G87" s="344"/>
      <c r="H87" s="2"/>
      <c r="I87" s="60"/>
    </row>
    <row r="88" spans="1:9" x14ac:dyDescent="0.25">
      <c r="A88" s="2"/>
      <c r="B88" s="2"/>
      <c r="C88" s="386"/>
      <c r="D88" s="2"/>
      <c r="E88" s="905"/>
      <c r="F88" s="12"/>
      <c r="G88" s="344"/>
      <c r="H88" s="2"/>
      <c r="I88" s="60"/>
    </row>
    <row r="89" spans="1:9" x14ac:dyDescent="0.25">
      <c r="A89" s="2"/>
      <c r="B89" s="2"/>
      <c r="C89" s="386"/>
      <c r="D89" s="2"/>
      <c r="E89" s="905"/>
      <c r="F89" s="12"/>
      <c r="G89" s="344"/>
      <c r="H89" s="2"/>
      <c r="I89" s="60"/>
    </row>
    <row r="90" spans="1:9" x14ac:dyDescent="0.25">
      <c r="A90" s="2"/>
      <c r="B90" s="2"/>
      <c r="C90" s="386"/>
      <c r="D90" s="2"/>
      <c r="E90" s="905"/>
      <c r="F90" s="12"/>
      <c r="G90" s="344"/>
      <c r="H90" s="2"/>
      <c r="I90" s="60"/>
    </row>
    <row r="91" spans="1:9" x14ac:dyDescent="0.25">
      <c r="A91" s="2"/>
      <c r="B91" s="2"/>
      <c r="C91" s="386"/>
      <c r="D91" s="2"/>
      <c r="E91" s="905"/>
      <c r="F91" s="12"/>
      <c r="G91" s="344"/>
      <c r="H91" s="2"/>
      <c r="I91" s="60"/>
    </row>
    <row r="92" spans="1:9" x14ac:dyDescent="0.25">
      <c r="A92" s="2"/>
      <c r="B92" s="2"/>
      <c r="C92" s="386"/>
      <c r="D92" s="2"/>
      <c r="E92" s="905"/>
      <c r="F92" s="12"/>
      <c r="G92" s="344"/>
      <c r="H92" s="2"/>
      <c r="I92" s="60"/>
    </row>
    <row r="93" spans="1:9" x14ac:dyDescent="0.25">
      <c r="A93" s="2"/>
      <c r="B93" s="2"/>
      <c r="C93" s="386"/>
      <c r="D93" s="2"/>
      <c r="E93" s="905"/>
      <c r="F93" s="12"/>
      <c r="G93" s="344"/>
      <c r="H93" s="2"/>
      <c r="I93" s="60"/>
    </row>
    <row r="94" spans="1:9" x14ac:dyDescent="0.25">
      <c r="A94" s="2"/>
      <c r="B94" s="2"/>
      <c r="C94" s="386"/>
      <c r="D94" s="2"/>
      <c r="E94" s="905"/>
      <c r="F94" s="12"/>
      <c r="G94" s="344"/>
      <c r="H94" s="2"/>
      <c r="I94" s="60"/>
    </row>
    <row r="95" spans="1:9" x14ac:dyDescent="0.25">
      <c r="A95" s="2"/>
      <c r="B95" s="2"/>
      <c r="C95" s="386"/>
      <c r="D95" s="2"/>
      <c r="E95" s="905"/>
      <c r="F95" s="12"/>
      <c r="G95" s="344"/>
      <c r="H95" s="2"/>
      <c r="I95" s="60"/>
    </row>
    <row r="96" spans="1:9" x14ac:dyDescent="0.25">
      <c r="A96" s="1084" t="s">
        <v>18</v>
      </c>
      <c r="B96" s="1084"/>
      <c r="C96" s="1084"/>
      <c r="D96" s="1084"/>
      <c r="E96" s="1084"/>
      <c r="F96" s="1084"/>
      <c r="G96" s="1084"/>
      <c r="H96" s="1084"/>
      <c r="I96" s="1084"/>
    </row>
    <row r="97" spans="1:9" x14ac:dyDescent="0.25">
      <c r="A97" s="1084" t="s">
        <v>384</v>
      </c>
      <c r="B97" s="1084"/>
      <c r="C97" s="1084"/>
      <c r="D97" s="1084"/>
      <c r="E97" s="1084"/>
      <c r="F97" s="1084"/>
      <c r="G97" s="1084"/>
      <c r="H97" s="1084"/>
      <c r="I97" s="1084"/>
    </row>
    <row r="98" spans="1:9" x14ac:dyDescent="0.25">
      <c r="A98" s="1084" t="s">
        <v>110</v>
      </c>
      <c r="B98" s="1084"/>
      <c r="C98" s="1084"/>
      <c r="D98" s="1084"/>
      <c r="E98" s="1084"/>
      <c r="F98" s="1084"/>
      <c r="G98" s="1084"/>
      <c r="H98" s="1084"/>
      <c r="I98" s="1084"/>
    </row>
    <row r="99" spans="1:9" x14ac:dyDescent="0.25">
      <c r="A99" s="30"/>
      <c r="B99" s="2"/>
      <c r="C99" s="344"/>
      <c r="D99" s="35" t="s">
        <v>154</v>
      </c>
      <c r="E99" s="905"/>
      <c r="F99" s="12"/>
      <c r="G99" s="190"/>
      <c r="H99" s="2"/>
      <c r="I99" s="344"/>
    </row>
    <row r="100" spans="1:9" ht="22.5" customHeight="1" x14ac:dyDescent="0.25">
      <c r="A100" s="1100" t="s">
        <v>154</v>
      </c>
      <c r="B100" s="1100"/>
      <c r="C100" s="1146" t="s">
        <v>17</v>
      </c>
      <c r="D100" s="1154" t="s">
        <v>1</v>
      </c>
      <c r="E100" s="1152" t="s">
        <v>0</v>
      </c>
      <c r="F100" s="1158" t="s">
        <v>375</v>
      </c>
      <c r="G100" s="1159"/>
      <c r="H100" s="1159"/>
      <c r="I100" s="1160"/>
    </row>
    <row r="101" spans="1:9" ht="15" customHeight="1" x14ac:dyDescent="0.25">
      <c r="A101" s="1148" t="s">
        <v>20</v>
      </c>
      <c r="B101" s="1102" t="s">
        <v>60</v>
      </c>
      <c r="C101" s="1146"/>
      <c r="D101" s="1155"/>
      <c r="E101" s="1152"/>
      <c r="F101" s="1162" t="s">
        <v>562</v>
      </c>
      <c r="G101" s="1150" t="s">
        <v>2</v>
      </c>
      <c r="H101" s="1151" t="s">
        <v>3</v>
      </c>
      <c r="I101" s="1151" t="s">
        <v>115</v>
      </c>
    </row>
    <row r="102" spans="1:9" ht="15" x14ac:dyDescent="0.25">
      <c r="A102" s="1161"/>
      <c r="B102" s="1113"/>
      <c r="C102" s="1157"/>
      <c r="D102" s="1156"/>
      <c r="E102" s="1153"/>
      <c r="F102" s="1163"/>
      <c r="G102" s="1164"/>
      <c r="H102" s="1141"/>
      <c r="I102" s="1141"/>
    </row>
    <row r="103" spans="1:9" ht="17.25" customHeight="1" x14ac:dyDescent="0.25">
      <c r="A103" s="488">
        <v>1</v>
      </c>
      <c r="B103" s="8" t="s">
        <v>145</v>
      </c>
      <c r="C103" s="1041" t="s">
        <v>303</v>
      </c>
      <c r="D103" s="489" t="s">
        <v>334</v>
      </c>
      <c r="E103" s="628">
        <v>2010</v>
      </c>
      <c r="F103" s="1034" t="s">
        <v>389</v>
      </c>
      <c r="G103" s="491">
        <v>52.9</v>
      </c>
      <c r="H103" s="159">
        <f t="shared" ref="H103:H123" si="2">(G103-20)*1000/39.1</f>
        <v>841.43222506393863</v>
      </c>
      <c r="I103" s="174" t="s">
        <v>392</v>
      </c>
    </row>
    <row r="104" spans="1:9" ht="17.25" customHeight="1" x14ac:dyDescent="0.25">
      <c r="A104" s="488">
        <v>2</v>
      </c>
      <c r="B104" s="8" t="s">
        <v>148</v>
      </c>
      <c r="C104" s="1042" t="s">
        <v>317</v>
      </c>
      <c r="D104" s="464" t="s">
        <v>334</v>
      </c>
      <c r="E104" s="628">
        <v>2009</v>
      </c>
      <c r="F104" s="1034" t="s">
        <v>304</v>
      </c>
      <c r="G104" s="492">
        <v>52.8</v>
      </c>
      <c r="H104" s="159">
        <f t="shared" si="2"/>
        <v>838.87468030690536</v>
      </c>
      <c r="I104" s="175">
        <v>2</v>
      </c>
    </row>
    <row r="105" spans="1:9" ht="17.25" customHeight="1" x14ac:dyDescent="0.25">
      <c r="A105" s="488">
        <v>3</v>
      </c>
      <c r="B105" s="8" t="s">
        <v>157</v>
      </c>
      <c r="C105" s="1041" t="s">
        <v>307</v>
      </c>
      <c r="D105" s="464" t="s">
        <v>334</v>
      </c>
      <c r="E105" s="628">
        <v>2010</v>
      </c>
      <c r="F105" s="731" t="s">
        <v>376</v>
      </c>
      <c r="G105" s="815">
        <v>50.9</v>
      </c>
      <c r="H105" s="159">
        <f t="shared" si="2"/>
        <v>790.28132992327357</v>
      </c>
      <c r="I105" s="176">
        <v>3</v>
      </c>
    </row>
    <row r="106" spans="1:9" ht="17.25" customHeight="1" x14ac:dyDescent="0.25">
      <c r="A106" s="489">
        <v>4</v>
      </c>
      <c r="B106" s="8" t="s">
        <v>141</v>
      </c>
      <c r="C106" s="1041" t="s">
        <v>303</v>
      </c>
      <c r="D106" s="464" t="s">
        <v>334</v>
      </c>
      <c r="E106" s="628">
        <v>2010</v>
      </c>
      <c r="F106" s="731" t="s">
        <v>376</v>
      </c>
      <c r="G106" s="815">
        <v>50.7</v>
      </c>
      <c r="H106" s="159">
        <f t="shared" si="2"/>
        <v>785.16624040920726</v>
      </c>
      <c r="I106" s="177">
        <v>4</v>
      </c>
    </row>
    <row r="107" spans="1:9" ht="17.25" customHeight="1" x14ac:dyDescent="0.25">
      <c r="A107" s="489">
        <v>5</v>
      </c>
      <c r="B107" s="8" t="s">
        <v>347</v>
      </c>
      <c r="C107" s="1041" t="s">
        <v>298</v>
      </c>
      <c r="D107" s="210" t="s">
        <v>5</v>
      </c>
      <c r="E107" s="899" t="s">
        <v>14</v>
      </c>
      <c r="F107" s="1034" t="s">
        <v>121</v>
      </c>
      <c r="G107" s="387">
        <v>47.8</v>
      </c>
      <c r="H107" s="494">
        <f t="shared" si="2"/>
        <v>710.99744245524289</v>
      </c>
      <c r="I107" s="192">
        <v>5</v>
      </c>
    </row>
    <row r="108" spans="1:9" ht="17.25" customHeight="1" x14ac:dyDescent="0.25">
      <c r="A108" s="489">
        <v>7</v>
      </c>
      <c r="B108" s="8" t="s">
        <v>202</v>
      </c>
      <c r="C108" s="1041" t="s">
        <v>307</v>
      </c>
      <c r="D108" s="464" t="s">
        <v>334</v>
      </c>
      <c r="E108" s="628">
        <v>2009</v>
      </c>
      <c r="F108" s="1034" t="s">
        <v>387</v>
      </c>
      <c r="G108" s="815">
        <v>47.1</v>
      </c>
      <c r="H108" s="159">
        <f t="shared" si="2"/>
        <v>693.09462915601023</v>
      </c>
      <c r="I108" s="179">
        <v>6</v>
      </c>
    </row>
    <row r="109" spans="1:9" ht="17.25" customHeight="1" x14ac:dyDescent="0.25">
      <c r="A109" s="489">
        <v>6</v>
      </c>
      <c r="B109" s="8" t="s">
        <v>159</v>
      </c>
      <c r="C109" s="1041" t="s">
        <v>312</v>
      </c>
      <c r="D109" s="210" t="s">
        <v>5</v>
      </c>
      <c r="E109" s="899" t="s">
        <v>11</v>
      </c>
      <c r="F109" s="1034" t="s">
        <v>30</v>
      </c>
      <c r="G109" s="387">
        <v>42.8</v>
      </c>
      <c r="H109" s="159">
        <f t="shared" si="2"/>
        <v>583.12020460358042</v>
      </c>
      <c r="I109" s="179">
        <v>7</v>
      </c>
    </row>
    <row r="110" spans="1:9" ht="17.25" customHeight="1" x14ac:dyDescent="0.25">
      <c r="A110" s="464">
        <v>8</v>
      </c>
      <c r="B110" s="8" t="s">
        <v>165</v>
      </c>
      <c r="C110" s="1041" t="s">
        <v>303</v>
      </c>
      <c r="D110" s="210" t="s">
        <v>5</v>
      </c>
      <c r="E110" s="628">
        <v>2011</v>
      </c>
      <c r="F110" s="731" t="s">
        <v>376</v>
      </c>
      <c r="G110" s="815">
        <v>40.1</v>
      </c>
      <c r="H110" s="159">
        <f t="shared" si="2"/>
        <v>514.06649616368281</v>
      </c>
      <c r="I110" s="493">
        <v>8</v>
      </c>
    </row>
    <row r="111" spans="1:9" ht="17.25" customHeight="1" x14ac:dyDescent="0.25">
      <c r="A111" s="464">
        <v>9</v>
      </c>
      <c r="B111" s="19" t="s">
        <v>134</v>
      </c>
      <c r="C111" s="20" t="s">
        <v>9</v>
      </c>
      <c r="D111" s="212" t="s">
        <v>5</v>
      </c>
      <c r="E111" s="628">
        <v>2011</v>
      </c>
      <c r="F111" s="1034" t="s">
        <v>203</v>
      </c>
      <c r="G111" s="815">
        <v>39.700000000000003</v>
      </c>
      <c r="H111" s="494">
        <f t="shared" si="2"/>
        <v>503.83631713554996</v>
      </c>
      <c r="I111" s="179">
        <v>11</v>
      </c>
    </row>
    <row r="112" spans="1:9" ht="17.25" customHeight="1" x14ac:dyDescent="0.25">
      <c r="A112" s="464">
        <v>10</v>
      </c>
      <c r="B112" s="8" t="s">
        <v>162</v>
      </c>
      <c r="C112" s="1041" t="s">
        <v>319</v>
      </c>
      <c r="D112" s="210" t="s">
        <v>5</v>
      </c>
      <c r="E112" s="628">
        <v>2010</v>
      </c>
      <c r="F112" s="1034" t="s">
        <v>393</v>
      </c>
      <c r="G112" s="815">
        <v>39.6</v>
      </c>
      <c r="H112" s="159">
        <f t="shared" si="2"/>
        <v>501.27877237851658</v>
      </c>
      <c r="I112" s="179">
        <v>9</v>
      </c>
    </row>
    <row r="113" spans="1:9" ht="17.25" customHeight="1" x14ac:dyDescent="0.25">
      <c r="A113" s="489">
        <v>11</v>
      </c>
      <c r="B113" s="8" t="s">
        <v>209</v>
      </c>
      <c r="C113" s="1041" t="s">
        <v>315</v>
      </c>
      <c r="D113" s="210" t="s">
        <v>6</v>
      </c>
      <c r="E113" s="628">
        <v>2012</v>
      </c>
      <c r="F113" s="1034" t="s">
        <v>394</v>
      </c>
      <c r="G113" s="492">
        <v>37.799999999999997</v>
      </c>
      <c r="H113" s="159">
        <f t="shared" si="2"/>
        <v>455.24296675191806</v>
      </c>
      <c r="I113" s="179">
        <v>10</v>
      </c>
    </row>
    <row r="114" spans="1:9" ht="17.25" customHeight="1" thickBot="1" x14ac:dyDescent="0.3">
      <c r="A114" s="1020">
        <v>12</v>
      </c>
      <c r="B114" s="63" t="s">
        <v>178</v>
      </c>
      <c r="C114" s="1043" t="s">
        <v>315</v>
      </c>
      <c r="D114" s="1007" t="s">
        <v>6</v>
      </c>
      <c r="E114" s="653">
        <v>2012</v>
      </c>
      <c r="F114" s="1035" t="s">
        <v>393</v>
      </c>
      <c r="G114" s="1021">
        <v>37.6</v>
      </c>
      <c r="H114" s="465">
        <f t="shared" si="2"/>
        <v>450.12787723785164</v>
      </c>
      <c r="I114" s="188">
        <v>12</v>
      </c>
    </row>
    <row r="115" spans="1:9" ht="17.25" customHeight="1" thickTop="1" x14ac:dyDescent="0.25">
      <c r="A115" s="1016">
        <v>13</v>
      </c>
      <c r="B115" s="939" t="s">
        <v>395</v>
      </c>
      <c r="C115" s="1016" t="s">
        <v>315</v>
      </c>
      <c r="D115" s="996" t="s">
        <v>5</v>
      </c>
      <c r="E115" s="1017">
        <v>2009</v>
      </c>
      <c r="F115" s="1036" t="s">
        <v>196</v>
      </c>
      <c r="G115" s="1018">
        <v>37</v>
      </c>
      <c r="H115" s="161">
        <f t="shared" si="2"/>
        <v>434.78260869565219</v>
      </c>
      <c r="I115" s="1019"/>
    </row>
    <row r="116" spans="1:9" ht="17.25" customHeight="1" x14ac:dyDescent="0.25">
      <c r="A116" s="489">
        <v>14</v>
      </c>
      <c r="B116" s="8" t="s">
        <v>349</v>
      </c>
      <c r="C116" s="489" t="s">
        <v>310</v>
      </c>
      <c r="D116" s="210" t="s">
        <v>5</v>
      </c>
      <c r="E116" s="628">
        <v>2010</v>
      </c>
      <c r="F116" s="1034" t="s">
        <v>386</v>
      </c>
      <c r="G116" s="815">
        <v>36.799999999999997</v>
      </c>
      <c r="H116" s="159">
        <f t="shared" si="2"/>
        <v>429.66751918158559</v>
      </c>
      <c r="I116" s="495"/>
    </row>
    <row r="117" spans="1:9" ht="17.25" customHeight="1" x14ac:dyDescent="0.25">
      <c r="A117" s="489">
        <v>15</v>
      </c>
      <c r="B117" s="19" t="s">
        <v>170</v>
      </c>
      <c r="C117" s="163">
        <v>2011</v>
      </c>
      <c r="D117" s="388" t="s">
        <v>5</v>
      </c>
      <c r="E117" s="20" t="s">
        <v>9</v>
      </c>
      <c r="F117" s="1034" t="s">
        <v>348</v>
      </c>
      <c r="G117" s="815">
        <v>36.1</v>
      </c>
      <c r="H117" s="494">
        <f t="shared" si="2"/>
        <v>411.76470588235298</v>
      </c>
      <c r="I117" s="472"/>
    </row>
    <row r="118" spans="1:9" ht="17.25" customHeight="1" x14ac:dyDescent="0.25">
      <c r="A118" s="489">
        <v>16</v>
      </c>
      <c r="B118" s="8" t="s">
        <v>206</v>
      </c>
      <c r="C118" s="489" t="s">
        <v>319</v>
      </c>
      <c r="D118" s="210" t="s">
        <v>5</v>
      </c>
      <c r="E118" s="628">
        <v>2011</v>
      </c>
      <c r="F118" s="1034" t="s">
        <v>396</v>
      </c>
      <c r="G118" s="815">
        <v>35.9</v>
      </c>
      <c r="H118" s="159">
        <f t="shared" si="2"/>
        <v>406.64961636828639</v>
      </c>
      <c r="I118" s="495"/>
    </row>
    <row r="119" spans="1:9" ht="17.25" customHeight="1" x14ac:dyDescent="0.25">
      <c r="A119" s="489">
        <v>17</v>
      </c>
      <c r="B119" s="8" t="s">
        <v>397</v>
      </c>
      <c r="C119" s="489" t="s">
        <v>319</v>
      </c>
      <c r="D119" s="210" t="s">
        <v>5</v>
      </c>
      <c r="E119" s="628">
        <v>2011</v>
      </c>
      <c r="F119" s="1034" t="s">
        <v>393</v>
      </c>
      <c r="G119" s="815">
        <v>35</v>
      </c>
      <c r="H119" s="159">
        <f t="shared" si="2"/>
        <v>383.63171355498719</v>
      </c>
      <c r="I119" s="472"/>
    </row>
    <row r="120" spans="1:9" ht="17.25" customHeight="1" x14ac:dyDescent="0.25">
      <c r="A120" s="489">
        <v>18</v>
      </c>
      <c r="B120" s="19" t="s">
        <v>167</v>
      </c>
      <c r="C120" s="163">
        <v>2014</v>
      </c>
      <c r="D120" s="163" t="s">
        <v>7</v>
      </c>
      <c r="E120" s="20" t="s">
        <v>9</v>
      </c>
      <c r="F120" s="1034" t="s">
        <v>519</v>
      </c>
      <c r="G120" s="486">
        <v>28.9</v>
      </c>
      <c r="H120" s="159">
        <f t="shared" si="2"/>
        <v>227.62148337595903</v>
      </c>
      <c r="I120" s="495"/>
    </row>
    <row r="121" spans="1:9" ht="17.25" customHeight="1" x14ac:dyDescent="0.25">
      <c r="A121" s="489">
        <v>19</v>
      </c>
      <c r="B121" s="19" t="s">
        <v>136</v>
      </c>
      <c r="C121" s="163">
        <v>2012</v>
      </c>
      <c r="D121" s="163" t="s">
        <v>6</v>
      </c>
      <c r="E121" s="20" t="s">
        <v>9</v>
      </c>
      <c r="F121" s="1034" t="s">
        <v>350</v>
      </c>
      <c r="G121" s="486">
        <v>27.2</v>
      </c>
      <c r="H121" s="159">
        <f t="shared" si="2"/>
        <v>184.14322250639384</v>
      </c>
      <c r="I121" s="495"/>
    </row>
    <row r="122" spans="1:9" ht="17.25" customHeight="1" x14ac:dyDescent="0.25">
      <c r="A122" s="489">
        <v>20</v>
      </c>
      <c r="B122" s="19" t="s">
        <v>166</v>
      </c>
      <c r="C122" s="163">
        <v>2014</v>
      </c>
      <c r="D122" s="163" t="s">
        <v>7</v>
      </c>
      <c r="E122" s="20" t="s">
        <v>9</v>
      </c>
      <c r="F122" s="1034" t="s">
        <v>519</v>
      </c>
      <c r="G122" s="497">
        <v>24.7</v>
      </c>
      <c r="H122" s="159">
        <f t="shared" si="2"/>
        <v>120.20460358056263</v>
      </c>
      <c r="I122" s="495"/>
    </row>
    <row r="123" spans="1:9" ht="17.25" customHeight="1" x14ac:dyDescent="0.25">
      <c r="A123" s="489">
        <v>21</v>
      </c>
      <c r="B123" s="19" t="s">
        <v>169</v>
      </c>
      <c r="C123" s="163">
        <v>2013</v>
      </c>
      <c r="D123" s="163" t="s">
        <v>6</v>
      </c>
      <c r="E123" s="20" t="s">
        <v>9</v>
      </c>
      <c r="F123" s="1034" t="s">
        <v>207</v>
      </c>
      <c r="G123" s="486">
        <v>22.2</v>
      </c>
      <c r="H123" s="159">
        <f t="shared" si="2"/>
        <v>56.265984654731433</v>
      </c>
      <c r="I123" s="461"/>
    </row>
    <row r="124" spans="1:9" ht="17.25" customHeight="1" x14ac:dyDescent="0.25"/>
    <row r="125" spans="1:9" ht="17.25" customHeight="1" x14ac:dyDescent="0.3">
      <c r="A125" s="381"/>
      <c r="B125" s="187"/>
      <c r="C125" s="427"/>
      <c r="D125" s="427"/>
      <c r="G125" s="359"/>
      <c r="H125" s="487"/>
      <c r="I125" s="499"/>
    </row>
    <row r="126" spans="1:9" ht="15" customHeight="1" x14ac:dyDescent="0.25">
      <c r="A126" s="1143" t="s">
        <v>369</v>
      </c>
      <c r="B126" s="1143"/>
      <c r="C126" s="1143"/>
      <c r="D126" s="1143"/>
      <c r="E126" s="1143"/>
      <c r="F126" s="1143"/>
      <c r="G126" s="1143"/>
      <c r="H126" s="1143"/>
      <c r="I126" s="1143"/>
    </row>
    <row r="127" spans="1:9" ht="15" customHeight="1" x14ac:dyDescent="0.25">
      <c r="A127" s="1143"/>
      <c r="B127" s="1143"/>
      <c r="C127" s="1143"/>
      <c r="D127" s="1143"/>
      <c r="E127" s="1143"/>
      <c r="F127" s="1143"/>
      <c r="G127" s="1143"/>
      <c r="H127" s="1143"/>
      <c r="I127" s="1143"/>
    </row>
    <row r="128" spans="1:9" ht="15" customHeight="1" x14ac:dyDescent="0.25">
      <c r="A128" s="505"/>
      <c r="B128" s="505"/>
      <c r="C128" s="505"/>
      <c r="D128" s="505"/>
      <c r="E128" s="909"/>
      <c r="F128" s="1037"/>
      <c r="G128" s="816"/>
      <c r="H128" s="505"/>
      <c r="I128" s="505"/>
    </row>
    <row r="129" spans="1:9" ht="15" customHeight="1" x14ac:dyDescent="0.25">
      <c r="A129" s="1082" t="s">
        <v>370</v>
      </c>
      <c r="B129" s="1082"/>
      <c r="C129" s="1082"/>
      <c r="D129" s="1082"/>
      <c r="E129" s="1082"/>
      <c r="F129" s="1082"/>
      <c r="G129" s="1082"/>
      <c r="H129" s="1082"/>
      <c r="I129" s="455"/>
    </row>
    <row r="130" spans="1:9" ht="15.75" customHeight="1" x14ac:dyDescent="0.25">
      <c r="A130" s="1082"/>
      <c r="B130" s="1082"/>
      <c r="C130" s="1082"/>
      <c r="D130" s="1082"/>
      <c r="E130" s="1082"/>
      <c r="F130" s="1082"/>
      <c r="G130" s="1082"/>
      <c r="H130" s="1082"/>
      <c r="I130" s="455"/>
    </row>
    <row r="131" spans="1:9" ht="15" customHeight="1" x14ac:dyDescent="0.25">
      <c r="A131" s="1082"/>
      <c r="B131" s="1082"/>
      <c r="C131" s="1082"/>
      <c r="D131" s="1082"/>
      <c r="E131" s="1082"/>
      <c r="F131" s="1082"/>
      <c r="G131" s="1082"/>
      <c r="H131" s="1082"/>
      <c r="I131" s="140"/>
    </row>
    <row r="132" spans="1:9" ht="15" customHeight="1" x14ac:dyDescent="0.25">
      <c r="A132" s="1070" t="s">
        <v>373</v>
      </c>
      <c r="B132" s="1070"/>
      <c r="C132" s="1070"/>
      <c r="D132" s="1070"/>
      <c r="E132" s="1070"/>
      <c r="F132" s="1070"/>
      <c r="G132" s="1070"/>
      <c r="H132" s="1070"/>
    </row>
    <row r="133" spans="1:9" ht="15.75" customHeight="1" x14ac:dyDescent="0.25">
      <c r="A133" s="1070"/>
      <c r="B133" s="1070"/>
      <c r="C133" s="1070"/>
      <c r="D133" s="1070"/>
      <c r="E133" s="1070"/>
      <c r="F133" s="1070"/>
      <c r="G133" s="1070"/>
      <c r="H133" s="1070"/>
    </row>
    <row r="134" spans="1:9" ht="15" customHeight="1" x14ac:dyDescent="0.25">
      <c r="A134" s="1070"/>
      <c r="B134" s="1070"/>
      <c r="C134" s="1070"/>
      <c r="D134" s="1070"/>
      <c r="E134" s="1070"/>
      <c r="F134" s="1070"/>
      <c r="G134" s="1070"/>
      <c r="H134" s="1070"/>
    </row>
    <row r="135" spans="1:9" ht="15" customHeight="1" x14ac:dyDescent="0.25">
      <c r="A135" s="777"/>
      <c r="B135" s="777"/>
      <c r="C135" s="777"/>
      <c r="D135" s="777"/>
      <c r="E135" s="777"/>
      <c r="F135" s="785"/>
      <c r="G135" s="777"/>
      <c r="H135" s="777"/>
    </row>
    <row r="136" spans="1:9" ht="15" customHeight="1" x14ac:dyDescent="0.25">
      <c r="A136" s="777"/>
      <c r="B136" s="777"/>
      <c r="C136" s="777"/>
      <c r="D136" s="777"/>
      <c r="E136" s="777"/>
      <c r="F136" s="785"/>
      <c r="G136" s="777"/>
      <c r="H136" s="777"/>
    </row>
    <row r="137" spans="1:9" ht="15" customHeight="1" x14ac:dyDescent="0.25">
      <c r="A137" s="777"/>
      <c r="B137" s="777"/>
      <c r="C137" s="777"/>
      <c r="D137" s="777"/>
      <c r="E137" s="777"/>
      <c r="F137" s="785"/>
      <c r="G137" s="777"/>
      <c r="H137" s="777"/>
    </row>
    <row r="138" spans="1:9" ht="15" customHeight="1" x14ac:dyDescent="0.25">
      <c r="A138" s="777"/>
      <c r="B138" s="777"/>
      <c r="C138" s="777"/>
      <c r="D138" s="777"/>
      <c r="E138" s="777"/>
      <c r="F138" s="785"/>
      <c r="G138" s="777"/>
      <c r="H138" s="777"/>
    </row>
    <row r="139" spans="1:9" ht="15" customHeight="1" x14ac:dyDescent="0.25">
      <c r="A139" s="777"/>
      <c r="B139" s="777"/>
      <c r="C139" s="777"/>
      <c r="D139" s="777"/>
      <c r="E139" s="777"/>
      <c r="F139" s="785"/>
      <c r="G139" s="777"/>
      <c r="H139" s="777"/>
    </row>
    <row r="140" spans="1:9" ht="15" customHeight="1" x14ac:dyDescent="0.25">
      <c r="A140" s="777"/>
      <c r="B140" s="777"/>
      <c r="C140" s="777"/>
      <c r="D140" s="777"/>
      <c r="E140" s="777"/>
      <c r="F140" s="785"/>
      <c r="G140" s="777"/>
      <c r="H140" s="777"/>
    </row>
    <row r="141" spans="1:9" ht="15" customHeight="1" x14ac:dyDescent="0.25">
      <c r="A141" s="381"/>
      <c r="B141" s="463"/>
      <c r="C141" s="463"/>
      <c r="D141" s="463"/>
      <c r="E141" s="908"/>
      <c r="F141" s="785"/>
      <c r="G141" s="813"/>
      <c r="H141" s="463"/>
      <c r="I141" s="463"/>
    </row>
    <row r="142" spans="1:9" ht="16.5" customHeight="1" x14ac:dyDescent="0.25">
      <c r="A142" s="381"/>
      <c r="B142" s="463"/>
      <c r="C142" s="463"/>
      <c r="D142" s="463"/>
      <c r="E142" s="908"/>
      <c r="F142" s="785"/>
      <c r="G142" s="813"/>
      <c r="H142" s="463"/>
      <c r="I142" s="463"/>
    </row>
    <row r="143" spans="1:9" ht="16.5" customHeight="1" x14ac:dyDescent="0.25">
      <c r="A143" s="381"/>
      <c r="B143" s="463"/>
      <c r="C143" s="463"/>
      <c r="D143" s="463"/>
      <c r="E143" s="908"/>
      <c r="F143" s="785"/>
      <c r="G143" s="813"/>
      <c r="H143" s="463"/>
      <c r="I143" s="463"/>
    </row>
    <row r="144" spans="1:9" ht="16.5" customHeight="1" x14ac:dyDescent="0.25">
      <c r="A144" s="381"/>
      <c r="B144" s="463"/>
      <c r="C144" s="463"/>
      <c r="D144" s="463"/>
      <c r="E144" s="908"/>
      <c r="F144" s="785"/>
      <c r="G144" s="813"/>
      <c r="H144" s="463"/>
      <c r="I144" s="463"/>
    </row>
    <row r="145" spans="1:9" ht="16.5" customHeight="1" x14ac:dyDescent="0.25">
      <c r="A145" s="381"/>
      <c r="B145" s="463"/>
      <c r="C145" s="463"/>
      <c r="D145" s="463"/>
      <c r="E145" s="908"/>
      <c r="F145" s="785"/>
      <c r="G145" s="813"/>
      <c r="H145" s="463"/>
      <c r="I145" s="463"/>
    </row>
    <row r="146" spans="1:9" ht="16.5" customHeight="1" x14ac:dyDescent="0.25">
      <c r="A146" s="1084" t="s">
        <v>18</v>
      </c>
      <c r="B146" s="1084"/>
      <c r="C146" s="1084"/>
      <c r="D146" s="1084"/>
      <c r="E146" s="1084"/>
      <c r="F146" s="1084"/>
      <c r="G146" s="1084"/>
      <c r="H146" s="1084"/>
      <c r="I146" s="1084"/>
    </row>
    <row r="147" spans="1:9" ht="16.5" customHeight="1" x14ac:dyDescent="0.25">
      <c r="A147" s="1084" t="s">
        <v>384</v>
      </c>
      <c r="B147" s="1084"/>
      <c r="C147" s="1084"/>
      <c r="D147" s="1084"/>
      <c r="E147" s="1084"/>
      <c r="F147" s="1084"/>
      <c r="G147" s="1084"/>
      <c r="H147" s="1084"/>
      <c r="I147" s="1084"/>
    </row>
    <row r="148" spans="1:9" ht="16.5" customHeight="1" x14ac:dyDescent="0.25">
      <c r="A148" s="1084" t="s">
        <v>110</v>
      </c>
      <c r="B148" s="1084"/>
      <c r="C148" s="1084"/>
      <c r="D148" s="1084"/>
      <c r="E148" s="1084"/>
      <c r="F148" s="1084"/>
      <c r="G148" s="1084"/>
      <c r="H148" s="1084"/>
      <c r="I148" s="1084"/>
    </row>
    <row r="149" spans="1:9" ht="16.5" customHeight="1" x14ac:dyDescent="0.25">
      <c r="A149" s="30"/>
      <c r="B149" s="2"/>
      <c r="C149" s="1145" t="s">
        <v>171</v>
      </c>
      <c r="D149" s="1145"/>
      <c r="E149" s="776"/>
      <c r="F149" s="1038"/>
      <c r="G149" s="190"/>
      <c r="H149" s="2"/>
      <c r="I149" s="344"/>
    </row>
    <row r="150" spans="1:9" x14ac:dyDescent="0.25">
      <c r="A150" s="1100" t="s">
        <v>398</v>
      </c>
      <c r="B150" s="1100"/>
      <c r="C150" s="1146" t="s">
        <v>17</v>
      </c>
      <c r="D150" s="1146" t="s">
        <v>1</v>
      </c>
      <c r="E150" s="1147" t="s">
        <v>0</v>
      </c>
      <c r="F150" s="1112" t="s">
        <v>375</v>
      </c>
      <c r="G150" s="1112"/>
      <c r="H150" s="1112"/>
      <c r="I150" s="1112"/>
    </row>
    <row r="151" spans="1:9" ht="16.5" customHeight="1" x14ac:dyDescent="0.25">
      <c r="A151" s="1148" t="s">
        <v>20</v>
      </c>
      <c r="B151" s="1102" t="s">
        <v>60</v>
      </c>
      <c r="C151" s="1146"/>
      <c r="D151" s="1146"/>
      <c r="E151" s="1147"/>
      <c r="F151" s="1149" t="s">
        <v>195</v>
      </c>
      <c r="G151" s="1150" t="s">
        <v>2</v>
      </c>
      <c r="H151" s="1151" t="s">
        <v>3</v>
      </c>
      <c r="I151" s="1151" t="s">
        <v>115</v>
      </c>
    </row>
    <row r="152" spans="1:9" ht="16.5" customHeight="1" x14ac:dyDescent="0.25">
      <c r="A152" s="1148"/>
      <c r="B152" s="1102"/>
      <c r="C152" s="1146"/>
      <c r="D152" s="1146"/>
      <c r="E152" s="1147"/>
      <c r="F152" s="1149"/>
      <c r="G152" s="1150"/>
      <c r="H152" s="1151"/>
      <c r="I152" s="1151"/>
    </row>
    <row r="153" spans="1:9" ht="16.5" customHeight="1" x14ac:dyDescent="0.25">
      <c r="A153" s="917">
        <v>1</v>
      </c>
      <c r="B153" s="8" t="s">
        <v>209</v>
      </c>
      <c r="C153" s="213" t="s">
        <v>12</v>
      </c>
      <c r="D153" s="191" t="s">
        <v>6</v>
      </c>
      <c r="E153" s="191" t="s">
        <v>55</v>
      </c>
      <c r="F153" s="1039" t="s">
        <v>394</v>
      </c>
      <c r="G153" s="817">
        <v>37.799999999999997</v>
      </c>
      <c r="H153" s="500">
        <f t="shared" ref="H153:H171" si="3">(G153-10)*1000/25.3</f>
        <v>1098.8142292490118</v>
      </c>
      <c r="I153" s="174" t="s">
        <v>399</v>
      </c>
    </row>
    <row r="154" spans="1:9" x14ac:dyDescent="0.25">
      <c r="A154" s="917">
        <v>2</v>
      </c>
      <c r="B154" s="8" t="s">
        <v>178</v>
      </c>
      <c r="C154" s="213" t="s">
        <v>12</v>
      </c>
      <c r="D154" s="191" t="s">
        <v>6</v>
      </c>
      <c r="E154" s="191" t="s">
        <v>55</v>
      </c>
      <c r="F154" s="1039" t="s">
        <v>393</v>
      </c>
      <c r="G154" s="817">
        <v>37.6</v>
      </c>
      <c r="H154" s="500">
        <f t="shared" si="3"/>
        <v>1090.909090909091</v>
      </c>
      <c r="I154" s="175">
        <v>2</v>
      </c>
    </row>
    <row r="155" spans="1:9" x14ac:dyDescent="0.25">
      <c r="A155" s="917">
        <v>3</v>
      </c>
      <c r="B155" s="8" t="s">
        <v>208</v>
      </c>
      <c r="C155" s="213" t="s">
        <v>57</v>
      </c>
      <c r="D155" s="191" t="s">
        <v>6</v>
      </c>
      <c r="E155" s="191" t="s">
        <v>55</v>
      </c>
      <c r="F155" s="1039" t="s">
        <v>393</v>
      </c>
      <c r="G155" s="817">
        <v>35.4</v>
      </c>
      <c r="H155" s="500">
        <f t="shared" si="3"/>
        <v>1003.9525691699605</v>
      </c>
      <c r="I155" s="176">
        <v>3</v>
      </c>
    </row>
    <row r="156" spans="1:9" ht="15.75" customHeight="1" x14ac:dyDescent="0.25">
      <c r="A156" s="917">
        <v>5</v>
      </c>
      <c r="B156" s="8" t="s">
        <v>210</v>
      </c>
      <c r="C156" s="213" t="s">
        <v>16</v>
      </c>
      <c r="D156" s="389" t="s">
        <v>211</v>
      </c>
      <c r="E156" s="191" t="s">
        <v>52</v>
      </c>
      <c r="F156" s="1039" t="s">
        <v>400</v>
      </c>
      <c r="G156" s="817">
        <v>30.9</v>
      </c>
      <c r="H156" s="500">
        <f t="shared" si="3"/>
        <v>826.08695652173913</v>
      </c>
      <c r="I156" s="428">
        <v>4</v>
      </c>
    </row>
    <row r="157" spans="1:9" ht="15" customHeight="1" x14ac:dyDescent="0.25">
      <c r="A157" s="917">
        <v>6</v>
      </c>
      <c r="B157" s="8" t="s">
        <v>179</v>
      </c>
      <c r="C157" s="213" t="s">
        <v>16</v>
      </c>
      <c r="D157" s="191" t="s">
        <v>7</v>
      </c>
      <c r="E157" s="191" t="s">
        <v>52</v>
      </c>
      <c r="F157" s="1039" t="s">
        <v>393</v>
      </c>
      <c r="G157" s="817">
        <v>28.9</v>
      </c>
      <c r="H157" s="500">
        <f t="shared" si="3"/>
        <v>747.03557312252963</v>
      </c>
      <c r="I157" s="501">
        <v>5</v>
      </c>
    </row>
    <row r="158" spans="1:9" ht="15.75" customHeight="1" x14ac:dyDescent="0.25">
      <c r="A158" s="917">
        <v>7</v>
      </c>
      <c r="B158" s="19" t="s">
        <v>167</v>
      </c>
      <c r="C158" s="38" t="s">
        <v>9</v>
      </c>
      <c r="D158" s="163" t="s">
        <v>7</v>
      </c>
      <c r="E158" s="781">
        <v>2014</v>
      </c>
      <c r="F158" s="429" t="s">
        <v>401</v>
      </c>
      <c r="G158" s="818">
        <v>28.9</v>
      </c>
      <c r="H158" s="500">
        <f t="shared" si="3"/>
        <v>747.03557312252963</v>
      </c>
      <c r="I158" s="179" t="s">
        <v>402</v>
      </c>
    </row>
    <row r="159" spans="1:9" ht="15.75" customHeight="1" x14ac:dyDescent="0.25">
      <c r="A159" s="917">
        <v>8</v>
      </c>
      <c r="B159" s="8" t="s">
        <v>183</v>
      </c>
      <c r="C159" s="213" t="s">
        <v>61</v>
      </c>
      <c r="D159" s="191" t="s">
        <v>6</v>
      </c>
      <c r="E159" s="191" t="s">
        <v>55</v>
      </c>
      <c r="F159" s="1039" t="s">
        <v>403</v>
      </c>
      <c r="G159" s="817">
        <v>27.3</v>
      </c>
      <c r="H159" s="500">
        <f t="shared" si="3"/>
        <v>683.79446640316201</v>
      </c>
      <c r="I159" s="179" t="s">
        <v>404</v>
      </c>
    </row>
    <row r="160" spans="1:9" ht="15.75" customHeight="1" x14ac:dyDescent="0.25">
      <c r="A160" s="917">
        <v>9</v>
      </c>
      <c r="B160" s="19" t="s">
        <v>136</v>
      </c>
      <c r="C160" s="38" t="s">
        <v>9</v>
      </c>
      <c r="D160" s="163" t="s">
        <v>6</v>
      </c>
      <c r="E160" s="781">
        <v>2012</v>
      </c>
      <c r="F160" s="429" t="s">
        <v>405</v>
      </c>
      <c r="G160" s="496">
        <v>27.2</v>
      </c>
      <c r="H160" s="500">
        <f t="shared" si="3"/>
        <v>679.84189723320151</v>
      </c>
      <c r="I160" s="179">
        <v>8</v>
      </c>
    </row>
    <row r="161" spans="1:9" ht="15.75" customHeight="1" x14ac:dyDescent="0.25">
      <c r="A161" s="917">
        <v>10</v>
      </c>
      <c r="B161" s="8" t="s">
        <v>406</v>
      </c>
      <c r="C161" s="213" t="s">
        <v>12</v>
      </c>
      <c r="D161" s="5" t="s">
        <v>6</v>
      </c>
      <c r="E161" s="191" t="s">
        <v>53</v>
      </c>
      <c r="F161" s="379" t="s">
        <v>54</v>
      </c>
      <c r="G161" s="384">
        <v>27.1</v>
      </c>
      <c r="H161" s="500">
        <f t="shared" si="3"/>
        <v>675.88932806324112</v>
      </c>
      <c r="I161" s="179">
        <v>9</v>
      </c>
    </row>
    <row r="162" spans="1:9" ht="15.75" customHeight="1" x14ac:dyDescent="0.25">
      <c r="A162" s="917">
        <v>11</v>
      </c>
      <c r="B162" s="8" t="s">
        <v>352</v>
      </c>
      <c r="C162" s="213" t="s">
        <v>15</v>
      </c>
      <c r="D162" s="191" t="s">
        <v>7</v>
      </c>
      <c r="E162" s="191" t="s">
        <v>52</v>
      </c>
      <c r="F162" s="731" t="s">
        <v>346</v>
      </c>
      <c r="G162" s="818">
        <v>26.4</v>
      </c>
      <c r="H162" s="500">
        <f t="shared" si="3"/>
        <v>648.22134387351775</v>
      </c>
      <c r="I162" s="179">
        <v>10</v>
      </c>
    </row>
    <row r="163" spans="1:9" ht="15.75" customHeight="1" thickBot="1" x14ac:dyDescent="0.3">
      <c r="A163" s="925">
        <v>12</v>
      </c>
      <c r="B163" s="8" t="s">
        <v>407</v>
      </c>
      <c r="C163" s="926" t="s">
        <v>310</v>
      </c>
      <c r="D163" s="927" t="s">
        <v>6</v>
      </c>
      <c r="E163" s="653">
        <v>2012</v>
      </c>
      <c r="F163" s="1040" t="s">
        <v>408</v>
      </c>
      <c r="G163" s="928">
        <v>25.7</v>
      </c>
      <c r="H163" s="929">
        <f t="shared" si="3"/>
        <v>620.5533596837945</v>
      </c>
      <c r="I163" s="188">
        <v>11</v>
      </c>
    </row>
    <row r="164" spans="1:9" ht="15.75" customHeight="1" thickTop="1" x14ac:dyDescent="0.25">
      <c r="A164" s="918">
        <v>13</v>
      </c>
      <c r="B164" s="919" t="s">
        <v>166</v>
      </c>
      <c r="C164" s="920" t="s">
        <v>9</v>
      </c>
      <c r="D164" s="921" t="s">
        <v>7</v>
      </c>
      <c r="E164" s="783">
        <v>2014</v>
      </c>
      <c r="F164" s="922" t="s">
        <v>518</v>
      </c>
      <c r="G164" s="923">
        <v>24.7</v>
      </c>
      <c r="H164" s="924">
        <f t="shared" si="3"/>
        <v>581.02766798418975</v>
      </c>
      <c r="I164" s="431">
        <v>12</v>
      </c>
    </row>
    <row r="165" spans="1:9" ht="15.75" customHeight="1" x14ac:dyDescent="0.25">
      <c r="A165" s="917">
        <v>14</v>
      </c>
      <c r="B165" s="8" t="s">
        <v>342</v>
      </c>
      <c r="C165" s="488" t="s">
        <v>307</v>
      </c>
      <c r="D165" s="5" t="s">
        <v>6</v>
      </c>
      <c r="E165" s="628">
        <v>2013</v>
      </c>
      <c r="F165" s="1039" t="s">
        <v>409</v>
      </c>
      <c r="G165" s="817">
        <v>23.7</v>
      </c>
      <c r="H165" s="500">
        <f t="shared" si="3"/>
        <v>541.501976284585</v>
      </c>
      <c r="I165" s="179">
        <v>13</v>
      </c>
    </row>
    <row r="166" spans="1:9" ht="15.75" customHeight="1" x14ac:dyDescent="0.25">
      <c r="A166" s="917">
        <v>15</v>
      </c>
      <c r="B166" s="8" t="s">
        <v>410</v>
      </c>
      <c r="C166" s="488" t="s">
        <v>298</v>
      </c>
      <c r="D166" s="163" t="s">
        <v>7</v>
      </c>
      <c r="E166" s="628">
        <v>2014</v>
      </c>
      <c r="F166" s="1039" t="s">
        <v>411</v>
      </c>
      <c r="G166" s="384">
        <v>23.3</v>
      </c>
      <c r="H166" s="500">
        <f t="shared" si="3"/>
        <v>525.69169960474312</v>
      </c>
      <c r="I166" s="179">
        <v>14</v>
      </c>
    </row>
    <row r="167" spans="1:9" ht="15.75" customHeight="1" x14ac:dyDescent="0.25">
      <c r="A167" s="917">
        <v>16</v>
      </c>
      <c r="B167" s="8" t="s">
        <v>412</v>
      </c>
      <c r="C167" s="488" t="s">
        <v>303</v>
      </c>
      <c r="D167" s="163" t="s">
        <v>7</v>
      </c>
      <c r="E167" s="628">
        <v>2015</v>
      </c>
      <c r="F167" s="1039" t="s">
        <v>413</v>
      </c>
      <c r="G167" s="384">
        <v>22.7</v>
      </c>
      <c r="H167" s="500">
        <f t="shared" si="3"/>
        <v>501.97628458498025</v>
      </c>
      <c r="I167" s="472"/>
    </row>
    <row r="168" spans="1:9" ht="15.75" customHeight="1" x14ac:dyDescent="0.25">
      <c r="A168" s="917">
        <v>17</v>
      </c>
      <c r="B168" s="8" t="s">
        <v>353</v>
      </c>
      <c r="C168" s="213" t="s">
        <v>26</v>
      </c>
      <c r="D168" s="191" t="s">
        <v>7</v>
      </c>
      <c r="E168" s="191" t="s">
        <v>52</v>
      </c>
      <c r="F168" s="379" t="s">
        <v>191</v>
      </c>
      <c r="G168" s="384">
        <v>22.6</v>
      </c>
      <c r="H168" s="500">
        <f t="shared" si="3"/>
        <v>498.02371541501981</v>
      </c>
      <c r="I168" s="472"/>
    </row>
    <row r="169" spans="1:9" ht="15.75" customHeight="1" x14ac:dyDescent="0.25">
      <c r="A169" s="917">
        <v>18</v>
      </c>
      <c r="B169" s="8" t="s">
        <v>212</v>
      </c>
      <c r="C169" s="213" t="s">
        <v>16</v>
      </c>
      <c r="D169" s="191" t="s">
        <v>7</v>
      </c>
      <c r="E169" s="191" t="s">
        <v>52</v>
      </c>
      <c r="F169" s="1027" t="s">
        <v>351</v>
      </c>
      <c r="G169" s="384">
        <v>22.2</v>
      </c>
      <c r="H169" s="500">
        <f t="shared" si="3"/>
        <v>482.21343873517787</v>
      </c>
      <c r="I169" s="472"/>
    </row>
    <row r="170" spans="1:9" ht="15.75" customHeight="1" x14ac:dyDescent="0.25">
      <c r="A170" s="917">
        <v>19</v>
      </c>
      <c r="B170" s="19" t="s">
        <v>169</v>
      </c>
      <c r="C170" s="38" t="s">
        <v>9</v>
      </c>
      <c r="D170" s="163" t="s">
        <v>6</v>
      </c>
      <c r="E170" s="5">
        <v>2013</v>
      </c>
      <c r="F170" s="502" t="s">
        <v>207</v>
      </c>
      <c r="G170" s="384">
        <v>22.2</v>
      </c>
      <c r="H170" s="500">
        <f t="shared" si="3"/>
        <v>482.21343873517787</v>
      </c>
      <c r="I170" s="472"/>
    </row>
    <row r="171" spans="1:9" ht="15.75" customHeight="1" x14ac:dyDescent="0.25">
      <c r="A171" s="917">
        <v>20</v>
      </c>
      <c r="B171" s="8" t="s">
        <v>173</v>
      </c>
      <c r="C171" s="213" t="s">
        <v>13</v>
      </c>
      <c r="D171" s="5" t="s">
        <v>6</v>
      </c>
      <c r="E171" s="191" t="s">
        <v>53</v>
      </c>
      <c r="F171" s="379" t="s">
        <v>29</v>
      </c>
      <c r="G171" s="384">
        <v>22.1</v>
      </c>
      <c r="H171" s="500">
        <f t="shared" si="3"/>
        <v>478.26086956521743</v>
      </c>
      <c r="I171" s="472"/>
    </row>
    <row r="172" spans="1:9" ht="15.75" customHeight="1" x14ac:dyDescent="0.25">
      <c r="A172" s="162"/>
      <c r="B172" s="162"/>
      <c r="C172" s="910"/>
      <c r="D172" s="403"/>
      <c r="E172" s="911"/>
      <c r="F172" s="56"/>
      <c r="G172" s="912"/>
      <c r="H172" s="403"/>
      <c r="I172" s="913"/>
    </row>
    <row r="173" spans="1:9" ht="15.75" customHeight="1" x14ac:dyDescent="0.25">
      <c r="A173" s="914"/>
      <c r="B173" s="162"/>
      <c r="C173" s="914"/>
      <c r="D173" s="914"/>
      <c r="E173" s="915"/>
      <c r="F173" s="914"/>
      <c r="G173" s="916"/>
      <c r="H173" s="914"/>
      <c r="I173" s="913"/>
    </row>
    <row r="174" spans="1:9" ht="15.75" customHeight="1" x14ac:dyDescent="0.25">
      <c r="A174" s="914"/>
      <c r="B174" s="162"/>
      <c r="C174" s="914"/>
      <c r="D174" s="914"/>
      <c r="E174" s="915"/>
      <c r="F174" s="914"/>
      <c r="G174" s="916"/>
      <c r="H174" s="914"/>
      <c r="I174" s="913"/>
    </row>
    <row r="175" spans="1:9" ht="15.75" customHeight="1" x14ac:dyDescent="0.25">
      <c r="A175" s="914"/>
      <c r="B175" s="162"/>
      <c r="C175" s="914"/>
      <c r="D175" s="914"/>
      <c r="E175" s="915"/>
      <c r="F175" s="914"/>
      <c r="G175" s="916"/>
      <c r="H175" s="914"/>
      <c r="I175" s="913"/>
    </row>
    <row r="176" spans="1:9" ht="15.75" customHeight="1" x14ac:dyDescent="0.25">
      <c r="A176" s="162"/>
      <c r="B176" s="162"/>
      <c r="C176" s="910"/>
      <c r="D176" s="403"/>
      <c r="E176" s="911"/>
      <c r="F176" s="56"/>
      <c r="G176" s="912"/>
      <c r="H176" s="403"/>
      <c r="I176" s="913"/>
    </row>
    <row r="177" spans="1:9" ht="15.75" customHeight="1" x14ac:dyDescent="0.25">
      <c r="A177" s="1143" t="s">
        <v>369</v>
      </c>
      <c r="B177" s="1143"/>
      <c r="C177" s="1143"/>
      <c r="D177" s="1143"/>
      <c r="E177" s="1143"/>
      <c r="F177" s="1143"/>
      <c r="G177" s="1143"/>
      <c r="H177" s="1143"/>
      <c r="I177" s="1143"/>
    </row>
    <row r="178" spans="1:9" ht="15.75" customHeight="1" x14ac:dyDescent="0.25">
      <c r="A178" s="1143"/>
      <c r="B178" s="1143"/>
      <c r="C178" s="1143"/>
      <c r="D178" s="1143"/>
      <c r="E178" s="1143"/>
      <c r="F178" s="1143"/>
      <c r="G178" s="1143"/>
      <c r="H178" s="1143"/>
      <c r="I178" s="1143"/>
    </row>
    <row r="179" spans="1:9" ht="15.75" customHeight="1" x14ac:dyDescent="0.25">
      <c r="A179" s="1143"/>
      <c r="B179" s="1143"/>
      <c r="C179" s="1143"/>
      <c r="D179" s="1143"/>
      <c r="E179" s="1143"/>
      <c r="F179" s="1143"/>
      <c r="G179" s="1143"/>
      <c r="H179" s="1143"/>
      <c r="I179" s="1143"/>
    </row>
    <row r="180" spans="1:9" ht="15.75" customHeight="1" x14ac:dyDescent="0.25">
      <c r="A180" s="1082" t="s">
        <v>370</v>
      </c>
      <c r="B180" s="1082"/>
      <c r="C180" s="1082"/>
      <c r="D180" s="1082"/>
      <c r="E180" s="1082"/>
      <c r="F180" s="1082"/>
      <c r="G180" s="1082"/>
      <c r="H180" s="1082"/>
      <c r="I180" s="1082"/>
    </row>
    <row r="181" spans="1:9" ht="16.5" customHeight="1" x14ac:dyDescent="0.25">
      <c r="A181" s="1082"/>
      <c r="B181" s="1082"/>
      <c r="C181" s="1082"/>
      <c r="D181" s="1082"/>
      <c r="E181" s="1082"/>
      <c r="F181" s="1082"/>
      <c r="G181" s="1082"/>
      <c r="H181" s="1082"/>
      <c r="I181" s="1082"/>
    </row>
    <row r="182" spans="1:9" ht="16.5" customHeight="1" x14ac:dyDescent="0.25">
      <c r="A182" s="162"/>
      <c r="B182" s="162"/>
      <c r="C182" s="910"/>
      <c r="D182" s="403"/>
      <c r="E182" s="911"/>
      <c r="F182" s="1033"/>
      <c r="G182" s="912"/>
      <c r="H182" s="59"/>
      <c r="I182" s="162"/>
    </row>
    <row r="183" spans="1:9" ht="16.5" customHeight="1" x14ac:dyDescent="0.25">
      <c r="A183" s="1144" t="s">
        <v>373</v>
      </c>
      <c r="B183" s="1144"/>
      <c r="C183" s="1144"/>
      <c r="D183" s="1144"/>
      <c r="E183" s="1144"/>
      <c r="F183" s="1144"/>
      <c r="G183" s="1144"/>
      <c r="H183" s="1144"/>
      <c r="I183" s="162"/>
    </row>
    <row r="184" spans="1:9" ht="16.5" customHeight="1" x14ac:dyDescent="0.25">
      <c r="A184" s="1144"/>
      <c r="B184" s="1144"/>
      <c r="C184" s="1144"/>
      <c r="D184" s="1144"/>
      <c r="E184" s="1144"/>
      <c r="F184" s="1144"/>
      <c r="G184" s="1144"/>
      <c r="H184" s="1144"/>
      <c r="I184" s="162"/>
    </row>
    <row r="185" spans="1:9" ht="16.5" customHeight="1" x14ac:dyDescent="0.25">
      <c r="A185" s="1144"/>
      <c r="B185" s="1144"/>
      <c r="C185" s="1144"/>
      <c r="D185" s="1144"/>
      <c r="E185" s="1144"/>
      <c r="F185" s="1144"/>
      <c r="G185" s="1144"/>
      <c r="H185" s="1144"/>
      <c r="I185" s="162"/>
    </row>
    <row r="186" spans="1:9" ht="16.5" customHeight="1" x14ac:dyDescent="0.25">
      <c r="A186" s="162"/>
      <c r="B186" s="162"/>
      <c r="C186" s="910"/>
      <c r="D186" s="403"/>
      <c r="E186" s="911"/>
      <c r="G186" s="912"/>
      <c r="H186" s="403"/>
      <c r="I186" s="913"/>
    </row>
    <row r="187" spans="1:9" ht="10.5" customHeight="1" x14ac:dyDescent="0.25">
      <c r="A187" s="162"/>
      <c r="B187" s="162"/>
      <c r="C187" s="910"/>
      <c r="D187" s="403"/>
      <c r="E187" s="911"/>
      <c r="G187" s="912"/>
      <c r="H187" s="403"/>
      <c r="I187" s="913"/>
    </row>
    <row r="188" spans="1:9" ht="15.75" customHeight="1" x14ac:dyDescent="0.25">
      <c r="A188" s="162"/>
      <c r="B188" s="162"/>
      <c r="C188" s="910"/>
      <c r="D188" s="403"/>
      <c r="E188" s="911"/>
      <c r="G188" s="912"/>
      <c r="H188" s="403"/>
      <c r="I188" s="913"/>
    </row>
    <row r="189" spans="1:9" ht="15.75" customHeight="1" x14ac:dyDescent="0.25">
      <c r="A189" s="162"/>
      <c r="B189" s="162"/>
      <c r="C189" s="910"/>
      <c r="D189" s="403"/>
      <c r="E189" s="911"/>
      <c r="G189" s="912"/>
      <c r="H189" s="403"/>
      <c r="I189" s="913"/>
    </row>
    <row r="190" spans="1:9" ht="15.75" customHeight="1" x14ac:dyDescent="0.25">
      <c r="A190" s="162"/>
      <c r="B190" s="162"/>
      <c r="C190" s="910"/>
      <c r="D190" s="403"/>
      <c r="E190" s="911"/>
      <c r="G190" s="912"/>
      <c r="H190" s="403"/>
      <c r="I190" s="913"/>
    </row>
    <row r="191" spans="1:9" ht="15.75" customHeight="1" x14ac:dyDescent="0.25">
      <c r="A191" s="162"/>
      <c r="B191" s="162"/>
      <c r="C191" s="910"/>
      <c r="D191" s="403"/>
      <c r="E191" s="911"/>
      <c r="G191" s="912"/>
      <c r="H191" s="403"/>
      <c r="I191" s="913"/>
    </row>
    <row r="192" spans="1:9" ht="15.75" customHeight="1" x14ac:dyDescent="0.25">
      <c r="A192" s="162"/>
      <c r="B192" s="162"/>
      <c r="C192" s="910"/>
      <c r="D192" s="403"/>
      <c r="E192" s="911"/>
      <c r="G192" s="912"/>
      <c r="H192" s="403"/>
      <c r="I192" s="913"/>
    </row>
    <row r="193" spans="1:9" ht="15.75" customHeight="1" x14ac:dyDescent="0.25">
      <c r="A193" s="162"/>
      <c r="B193" s="162"/>
      <c r="C193" s="910"/>
      <c r="D193" s="403"/>
      <c r="E193" s="911"/>
      <c r="G193" s="912"/>
      <c r="H193" s="403"/>
      <c r="I193" s="913"/>
    </row>
    <row r="194" spans="1:9" ht="15.75" customHeight="1" x14ac:dyDescent="0.25">
      <c r="A194" s="162"/>
      <c r="B194" s="162"/>
      <c r="C194" s="910"/>
      <c r="D194" s="403"/>
      <c r="E194" s="911"/>
      <c r="G194" s="912"/>
      <c r="H194" s="403"/>
      <c r="I194" s="913"/>
    </row>
    <row r="195" spans="1:9" ht="15.75" customHeight="1" x14ac:dyDescent="0.25">
      <c r="A195" s="162"/>
      <c r="B195" s="162"/>
      <c r="C195" s="910"/>
      <c r="D195" s="403"/>
      <c r="E195" s="911"/>
      <c r="G195" s="912"/>
      <c r="H195" s="403"/>
      <c r="I195" s="913"/>
    </row>
    <row r="196" spans="1:9" ht="15.75" customHeight="1" x14ac:dyDescent="0.25">
      <c r="A196" s="162"/>
      <c r="B196" s="162"/>
      <c r="C196" s="910"/>
      <c r="D196" s="403"/>
      <c r="E196" s="911"/>
      <c r="G196" s="912"/>
      <c r="H196" s="403"/>
      <c r="I196" s="913"/>
    </row>
    <row r="197" spans="1:9" ht="15.75" customHeight="1" x14ac:dyDescent="0.25">
      <c r="A197" s="162"/>
      <c r="B197" s="162"/>
      <c r="C197" s="910"/>
      <c r="D197" s="403"/>
      <c r="E197" s="911"/>
      <c r="G197" s="912"/>
      <c r="H197" s="403"/>
      <c r="I197" s="913"/>
    </row>
    <row r="198" spans="1:9" ht="15.75" customHeight="1" x14ac:dyDescent="0.25">
      <c r="A198" s="162"/>
      <c r="B198" s="162"/>
      <c r="C198" s="910"/>
      <c r="D198" s="403"/>
      <c r="E198" s="911"/>
      <c r="G198" s="912"/>
      <c r="H198" s="403"/>
      <c r="I198" s="913"/>
    </row>
    <row r="199" spans="1:9" ht="15.75" customHeight="1" x14ac:dyDescent="0.25">
      <c r="A199" s="162"/>
      <c r="B199" s="162"/>
      <c r="C199" s="910"/>
      <c r="D199" s="403"/>
      <c r="E199" s="911"/>
      <c r="G199" s="912"/>
      <c r="H199" s="403"/>
      <c r="I199" s="913"/>
    </row>
    <row r="200" spans="1:9" ht="15.75" customHeight="1" x14ac:dyDescent="0.25"/>
    <row r="201" spans="1:9" ht="15.75" customHeight="1" x14ac:dyDescent="0.25"/>
    <row r="202" spans="1:9" ht="15.75" customHeight="1" x14ac:dyDescent="0.25"/>
    <row r="203" spans="1:9" ht="16.5" customHeight="1" x14ac:dyDescent="0.25"/>
    <row r="204" spans="1:9" ht="16.5" customHeight="1" x14ac:dyDescent="0.25"/>
    <row r="206" spans="1:9" ht="15" customHeight="1" x14ac:dyDescent="0.25"/>
    <row r="208" spans="1:9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36" spans="3:3" x14ac:dyDescent="0.25">
      <c r="C236" s="503"/>
    </row>
    <row r="237" spans="3:3" ht="18.75" x14ac:dyDescent="0.3">
      <c r="C237" s="504"/>
    </row>
    <row r="238" spans="3:3" ht="18.75" x14ac:dyDescent="0.3">
      <c r="C238" s="504"/>
    </row>
    <row r="239" spans="3:3" ht="18.75" x14ac:dyDescent="0.3">
      <c r="C239" s="504"/>
    </row>
    <row r="240" spans="3:3" ht="18.75" x14ac:dyDescent="0.3">
      <c r="C240" s="504"/>
    </row>
    <row r="241" spans="3:3" x14ac:dyDescent="0.25">
      <c r="C241" s="197"/>
    </row>
    <row r="242" spans="3:3" x14ac:dyDescent="0.25">
      <c r="C242" s="197"/>
    </row>
    <row r="243" spans="3:3" x14ac:dyDescent="0.25">
      <c r="C243" s="197"/>
    </row>
  </sheetData>
  <mergeCells count="70">
    <mergeCell ref="A78:I80"/>
    <mergeCell ref="A81:I82"/>
    <mergeCell ref="A84:H86"/>
    <mergeCell ref="A96:I96"/>
    <mergeCell ref="I6:I7"/>
    <mergeCell ref="C4:D4"/>
    <mergeCell ref="G54:G55"/>
    <mergeCell ref="H54:H55"/>
    <mergeCell ref="I54:I55"/>
    <mergeCell ref="A50:I50"/>
    <mergeCell ref="A51:I51"/>
    <mergeCell ref="A52:I52"/>
    <mergeCell ref="A53:B53"/>
    <mergeCell ref="D53:D55"/>
    <mergeCell ref="E53:E55"/>
    <mergeCell ref="F53:I53"/>
    <mergeCell ref="A54:A55"/>
    <mergeCell ref="B54:B55"/>
    <mergeCell ref="F54:F55"/>
    <mergeCell ref="C53:C55"/>
    <mergeCell ref="A1:I1"/>
    <mergeCell ref="A33:I35"/>
    <mergeCell ref="A36:I37"/>
    <mergeCell ref="A39:H41"/>
    <mergeCell ref="A49:I49"/>
    <mergeCell ref="A2:I2"/>
    <mergeCell ref="A5:B5"/>
    <mergeCell ref="C5:C7"/>
    <mergeCell ref="D5:D7"/>
    <mergeCell ref="E5:E7"/>
    <mergeCell ref="F5:I5"/>
    <mergeCell ref="A6:A7"/>
    <mergeCell ref="B6:B7"/>
    <mergeCell ref="F6:F7"/>
    <mergeCell ref="G6:G7"/>
    <mergeCell ref="H6:H7"/>
    <mergeCell ref="A97:I97"/>
    <mergeCell ref="A98:I98"/>
    <mergeCell ref="A100:B100"/>
    <mergeCell ref="E100:E102"/>
    <mergeCell ref="D100:D102"/>
    <mergeCell ref="C100:C102"/>
    <mergeCell ref="F100:I100"/>
    <mergeCell ref="A101:A102"/>
    <mergeCell ref="B101:B102"/>
    <mergeCell ref="F101:F102"/>
    <mergeCell ref="G101:G102"/>
    <mergeCell ref="H101:H102"/>
    <mergeCell ref="I101:I102"/>
    <mergeCell ref="G151:G152"/>
    <mergeCell ref="H151:H152"/>
    <mergeCell ref="I151:I152"/>
    <mergeCell ref="A146:I146"/>
    <mergeCell ref="A147:I147"/>
    <mergeCell ref="A177:I179"/>
    <mergeCell ref="A180:I181"/>
    <mergeCell ref="A183:H185"/>
    <mergeCell ref="A126:I127"/>
    <mergeCell ref="A129:H131"/>
    <mergeCell ref="A132:H134"/>
    <mergeCell ref="A148:I148"/>
    <mergeCell ref="C149:D149"/>
    <mergeCell ref="A150:B150"/>
    <mergeCell ref="C150:C152"/>
    <mergeCell ref="D150:D152"/>
    <mergeCell ref="E150:E152"/>
    <mergeCell ref="F150:I150"/>
    <mergeCell ref="A151:A152"/>
    <mergeCell ref="B151:B152"/>
    <mergeCell ref="F151:F152"/>
  </mergeCells>
  <hyperlinks>
    <hyperlink ref="F11" r:id="rId1" tooltip="Masters Qualifying Series 1_x000d__x000d_04.05.2025" display="http://www.iwsftournament.com/homologation/scorebooks/20250505170502Scorebook25S070CS.HTM"/>
    <hyperlink ref="F25" r:id="rId2" tooltip="We Wave Independence Day Record_x000d_Bullneck Lake, Scott, AR_x000d_06.07.2025" display="http://www.iwsftournament.com/homologation/scorebooks/20250708180703Scorebook25C058CS.HTM"/>
    <hyperlink ref="F22" r:id="rId3" tooltip="2025 IWWF World Waterski Championships_x000d_Recetto_x000d_31.08.2025" display="https://www.iwwfed-ea.org/classic/25IWWF04/"/>
    <hyperlink ref="F17" r:id="rId4" display="https://ems.iwwf.sport/Competitions/Details?Id=f9a6997e-666a-45e5-bf90-4327a7a8b609"/>
    <hyperlink ref="F57" r:id="rId5" tooltip="2025 IWWF E&amp;A Under-21 Championship_x000d_Internationaler Wiener Wasserski Club_x000d_22.08.2025" display="https://www.iwwfed-ea.org/classic/25EURO05/"/>
    <hyperlink ref="F60" r:id="rId6" tooltip="We Wave Independence Day Record_x000d_Bullneck Lake, Scott, AR_x000d_06.07.2025" display="http://www.iwsftournament.com/homologation/scorebooks/20250708180703Scorebook25C058CS.HTM"/>
    <hyperlink ref="F64" r:id="rId7" tooltip="Campionati Italiani di Categoria_x000d_Recetto_x000d_07.09.2025" display="https://www.iwwfed-ea.org/classic/25ITA006/"/>
    <hyperlink ref="F67" r:id="rId8" tooltip="XX International San Gervasio_x000d_San Gervasio Bresciano_x000d_22.06.2025" display="https://www.iwwfed-ea.org/classic/25ITA001/"/>
    <hyperlink ref="F71" r:id="rId9" tooltip="2025 IWWF World Waterski Championships_x000d_Recetto_x000d_31.08.2025" display="https://www.iwwfed-ea.org/classic/25IWWF04/"/>
    <hyperlink ref="F70" r:id="rId10" tooltip="Championnats de Ligue NAQU Memorial Michel Naudina_x000d_Lacanau Ski Club_x000d_07.09.2025" display="https://www.iwwfed-ea.org/classic/25FRA217/"/>
    <hyperlink ref="F109" r:id="rId11" tooltip="2025 IWWF World Waterski Championships_x000d_Recetto_x000d_31.08.2025" display="https://www.iwwfed-ea.org/classic/25IWWF04/"/>
    <hyperlink ref="F107" r:id="rId12" tooltip="LE PLAN D'EAU 3D 2/2 30eme anniversaire_x000d_Club Omnisport de Jaumard_x000d_05.10.2025" display="https://www.iwwfed-ea.org/classic/25FRA014/"/>
    <hyperlink ref="F115" r:id="rId13" tooltip="Campionati Italiani di Categoria_x000d_Recetto_x000d_07.09.2025" display="https://www.iwwfed-ea.org/classic/25ITA006/"/>
    <hyperlink ref="F161" r:id="rId14" tooltip="KLI Trophy 2025_x000d_Fosso Ghiaia_x000d_21.09.2025" display="https://www.iwwfed-ea.org/classic/25ITA015/"/>
    <hyperlink ref="F168" r:id="rId15" tooltip="Laghetto Slalom Cup_x000d_Sperlonga_x000d_28.09.2025" display="https://www.iwwfed-ea.org/classic/25ITA016/"/>
    <hyperlink ref="B171" r:id="rId16" display="https://www.iwwfed-ea.org/classic/rl2025/eame/index.php?skier=UKR982023757"/>
    <hyperlink ref="F171" r:id="rId17" tooltip="Spolana Cup 2025_x000d_KRENEK_x000d_21.09.2025" display="https://www.iwwfed-ea.org/classic/25CZE002/"/>
    <hyperlink ref="F8" r:id="rId18" display="https://ems.iwwf.sport/Competitions/Details?Id=be33590a-c283-4ca2-8f8f-0f2bfae15411"/>
    <hyperlink ref="F10" r:id="rId19" display="https://ems.iwwf.sport/Competitions/Details?Id=29f3f07c-97da-4dc0-825b-99e9cccd6aa2"/>
    <hyperlink ref="B13" r:id="rId20" display="https://ems.iwwf.sport/RankingList/ScoringDetailsWaterSki?Id=99fa3e25-47ff-4c62-88c0-25c6bebc9c81&amp;RankingListLogId=060aab98-d199-4b95-9120-043d9e256f7d&amp;Event=12&amp;IdRankinglistPlacement=32a719db-185c-4eb2-9037-c396a792d178&amp;DisciplineId=7&amp;EventId=12&amp;SeasonId=10&amp;Month=6&amp;RLAgeCategoryId=&amp;Gender=&amp;ConfederationId=&amp;FederationId=&amp;Lastname=&amp;Firstname=&amp;AthleteCode=&amp;RLConfederationId=1"/>
    <hyperlink ref="B14" r:id="rId21" display="https://ems.iwwf.sport/RankingList/ScoringDetailsWaterSki?Id=982c692a-a6d0-40d8-8830-0a1ec82f1118&amp;RankingListLogId=060aab98-d199-4b95-9120-043d9e256f7d&amp;Event=12&amp;IdRankinglistPlacement=9aff5fe0-44b3-44ed-921d-e2a78364eacd&amp;DisciplineId=7&amp;EventId=12&amp;SeasonId=10&amp;Month=6&amp;RLAgeCategoryId=&amp;Gender=&amp;ConfederationId=&amp;FederationId=&amp;Lastname=&amp;Firstname=&amp;AthleteCode=&amp;RLConfederationId=1"/>
    <hyperlink ref="B17" r:id="rId22" display="https://ems.iwwf.sport/RankingList/ScoringDetailsWaterSki?Id=9f691625-cd05-4cfe-9f68-3573fa08d594&amp;RankingListLogId=060aab98-d199-4b95-9120-043d9e256f7d&amp;Event=12&amp;IdRankinglistPlacement=f08c2505-4875-4ac3-b59f-a9d66f4bee6a&amp;DisciplineId=7&amp;EventId=12&amp;SeasonId=10&amp;Month=6&amp;RLAgeCategoryId=&amp;Gender=&amp;ConfederationId=&amp;FederationId=&amp;Lastname=&amp;Firstname=&amp;AthleteCode=&amp;RLConfederationId=1"/>
    <hyperlink ref="B19" r:id="rId23" display="https://ems.iwwf.sport/RankingList/ScoringDetailsWaterSki?Id=83c13139-047d-45d2-bedb-180a46b7621b&amp;RankingListLogId=060aab98-d199-4b95-9120-043d9e256f7d&amp;Event=12&amp;IdRankinglistPlacement=9da766e2-026d-423c-98ee-2c601c054d14&amp;DisciplineId=7&amp;EventId=12&amp;SeasonId=10&amp;Month=6&amp;RLAgeCategoryId=&amp;Gender=&amp;ConfederationId=&amp;FederationId=&amp;Lastname=&amp;Firstname=&amp;AthleteCode=&amp;RLConfederationId=1"/>
    <hyperlink ref="B18" r:id="rId24" display="https://ems.iwwf.sport/RankingList/ScoringDetailsWaterSki?Id=33c5520a-13e6-4fda-a88c-8ef2c83edb53&amp;RankingListLogId=060aab98-d199-4b95-9120-043d9e256f7d&amp;Event=12&amp;IdRankinglistPlacement=5a391812-2fb5-4d31-ab7f-7b95a6dfc13a&amp;DisciplineId=7&amp;EventId=12&amp;SeasonId=10&amp;Month=6&amp;RLAgeCategoryId=&amp;Gender=&amp;ConfederationId=&amp;FederationId=&amp;Lastname=&amp;Firstname=&amp;AthleteCode=&amp;RLConfederationId=1"/>
    <hyperlink ref="B22" r:id="rId25" display="https://ems.iwwf.sport/RankingList/ScoringDetailsWaterSki?Id=a4a28f16-21c2-4238-8f9c-65e38e4007dd&amp;RankingListLogId=060aab98-d199-4b95-9120-043d9e256f7d&amp;Event=12&amp;IdRankinglistPlacement=dbcbc49b-01a0-4768-8a2c-a11c71a960f1&amp;DisciplineId=7&amp;EventId=12&amp;SeasonId=10&amp;Month=6&amp;RLAgeCategoryId=&amp;Gender=&amp;ConfederationId=&amp;FederationId=&amp;Lastname=&amp;Firstname=&amp;AthleteCode=&amp;RLConfederationId=1"/>
    <hyperlink ref="B56" r:id="rId26" display="https://ems.iwwf.sport/RankingList/ScoringDetailsWaterSki?Id=94cd57f8-7c25-47f2-b87d-15021927f235&amp;RankingListLogId=060aab98-d199-4b95-9120-043d9e256f7d&amp;Event=12&amp;IdRankinglistPlacement=f3961ea6-5b38-4b84-b63d-29e009c88b95&amp;DisciplineId=7&amp;EventId=12&amp;SeasonId=10&amp;Month=6&amp;RLAgeCategoryId=&amp;Gender=&amp;ConfederationId=&amp;FederationId=&amp;Lastname=&amp;Firstname=&amp;AthleteCode=&amp;RLConfederationId=1"/>
    <hyperlink ref="B57" r:id="rId27" display="https://ems.iwwf.sport/RankingList/ScoringDetailsWaterSki?Id=f18d30f1-df4f-42c8-82b2-a696b0eb5aa2&amp;RankingListLogId=060aab98-d199-4b95-9120-043d9e256f7d&amp;Event=12&amp;IdRankinglistPlacement=3a473508-1c83-492a-9506-2a3e80891ef3&amp;DisciplineId=7&amp;EventId=12&amp;SeasonId=10&amp;Month=6&amp;RLAgeCategoryId=&amp;Gender=&amp;ConfederationId=&amp;FederationId=&amp;Lastname=&amp;Firstname=&amp;AthleteCode=&amp;RLConfederationId=1"/>
    <hyperlink ref="B60" r:id="rId28" display="https://ems.iwwf.sport/RankingList/ScoringDetailsWaterSki?Id=a6491a9a-9a3a-47d1-a36e-10f221975885&amp;RankingListLogId=060aab98-d199-4b95-9120-043d9e256f7d&amp;Event=12&amp;IdRankinglistPlacement=16a34a05-b8b6-4eb7-95eb-451553df1188&amp;DisciplineId=7&amp;EventId=12&amp;SeasonId=10&amp;Month=6&amp;RLAgeCategoryId=&amp;Gender=&amp;ConfederationId=&amp;FederationId=&amp;Lastname=&amp;Firstname=&amp;AthleteCode=&amp;RLConfederationId=1"/>
    <hyperlink ref="B168" r:id="rId29" display="https://ems.iwwf.sport/RankingList/ScoringDetailsWaterSki?Id=7960fd0c-fcc1-4647-8168-7cbcf1f5d7ca&amp;RankingListLogId=060aab98-d199-4b95-9120-043d9e256f7d&amp;Event=12&amp;IdRankinglistPlacement=304d4171-2ddd-4dcf-bb19-c3cae554fc92&amp;DisciplineId=7&amp;EventId=12&amp;SeasonId=10&amp;Month=6&amp;RLAgeCategoryId=&amp;Gender=&amp;ConfederationId=&amp;FederationId=&amp;Lastname=&amp;Firstname=&amp;AthleteCode=&amp;RLConfederationId=1"/>
    <hyperlink ref="F162" r:id="rId30" display="https://ems.iwwf.sport/Competitions/Details?Id=6004f7c9-9de8-479f-9461-fe3ea2f920f1"/>
    <hyperlink ref="B169" r:id="rId31" display="https://ems.iwwf.sport/RankingList/ScoringDetailsWaterSki?Id=57087963-efd8-426d-b649-8c8defc0aa52&amp;RankingListLogId=060aab98-d199-4b95-9120-043d9e256f7d&amp;Event=12&amp;IdRankinglistPlacement=66c43b6c-3b8f-4acf-b6b5-14b5a83a2747&amp;DisciplineId=7&amp;EventId=12&amp;SeasonId=10&amp;Month=6&amp;RLAgeCategoryId=&amp;Gender=&amp;ConfederationId=&amp;FederationId=&amp;Lastname=&amp;Firstname=&amp;AthleteCode=&amp;RLConfederationId=1"/>
    <hyperlink ref="F169" r:id="rId32" display="https://ems.iwwf.sport/Competitions/Details?Id=14ca4613-2b32-4fb3-b356-f1d7efe11b97"/>
    <hyperlink ref="B21" r:id="rId33" display="https://ems.iwwf.sport/RankingList/ScoringDetailsWaterSki?Id=417bd185-75e5-469f-8654-9c3d145561ea&amp;RankingListLogId=aa0bf6a7-f32c-4477-9aa2-de976e05714b&amp;Event=12&amp;IdRankinglistPlacement=ddd3e8d6-c4cd-4389-8182-a7bcb5385864&amp;DisciplineId=7&amp;EventId=12&amp;SeasonId=10&amp;Month=8&amp;RLAgeCategoryId=&amp;Gender=&amp;ConfederationId=&amp;FederationId=&amp;Lastname=&amp;Firstname=&amp;AthleteCode=&amp;RLConfederationId=1"/>
    <hyperlink ref="B8" r:id="rId34" display="https://ems.iwwf.sport/RankingList/ScoringDetailsWaterSki?Id=5ba23ef9-947c-4598-b470-3b134ee85725&amp;RankingListLogId=aa0bf6a7-f32c-4477-9aa2-de976e05714b&amp;Event=12&amp;IdRankinglistPlacement=0f233955-b9ca-480a-a890-5a95a509bce0&amp;DisciplineId=7&amp;EventId=12&amp;SeasonId=10&amp;Month=8&amp;RLAgeCategoryId=&amp;Gender=&amp;ConfederationId=&amp;FederationId=&amp;Lastname=&amp;Firstname=&amp;AthleteCode=&amp;RLConfederationId=1"/>
    <hyperlink ref="B9" r:id="rId35" display="https://ems.iwwf.sport/RankingList/ScoringDetailsWaterSki?Id=17a53154-0982-4078-8ea9-76add3c01a04&amp;RankingListLogId=aa0bf6a7-f32c-4477-9aa2-de976e05714b&amp;Event=12&amp;IdRankinglistPlacement=00e0af61-287f-4638-90c4-e327733f95e4&amp;DisciplineId=7&amp;EventId=12&amp;SeasonId=10&amp;Month=8&amp;RLAgeCategoryId=&amp;Gender=&amp;ConfederationId=&amp;FederationId=&amp;Lastname=&amp;Firstname=&amp;AthleteCode=&amp;RLConfederationId=1"/>
    <hyperlink ref="B10" r:id="rId36" display="https://ems.iwwf.sport/RankingList/ScoringDetailsWaterSki?Id=59998431-7e8d-45ae-a829-f52a14f3cfd1&amp;RankingListLogId=aa0bf6a7-f32c-4477-9aa2-de976e05714b&amp;Event=12&amp;IdRankinglistPlacement=893f396b-c7f2-4acd-988b-5e3c415558f3&amp;DisciplineId=7&amp;EventId=12&amp;SeasonId=10&amp;Month=8&amp;RLAgeCategoryId=&amp;Gender=&amp;ConfederationId=&amp;FederationId=&amp;Lastname=&amp;Firstname=&amp;AthleteCode=&amp;RLConfederationId=1"/>
    <hyperlink ref="B11" r:id="rId37" display="https://ems.iwwf.sport/RankingList/ScoringDetailsWaterSki?Id=42eed436-06d2-4018-97f0-f3bf621c0592&amp;RankingListLogId=aa0bf6a7-f32c-4477-9aa2-de976e05714b&amp;Event=12&amp;IdRankinglistPlacement=c75b1e69-e1ec-4e5b-8239-7d1b2e5bd34b&amp;DisciplineId=7&amp;EventId=12&amp;SeasonId=10&amp;Month=8&amp;RLAgeCategoryId=&amp;Gender=&amp;ConfederationId=&amp;FederationId=&amp;Lastname=&amp;Firstname=&amp;AthleteCode=&amp;RLConfederationId=1"/>
    <hyperlink ref="B12" r:id="rId38" display="https://ems.iwwf.sport/RankingList/ScoringDetailsWaterSki?Id=94cd57f8-7c25-47f2-b87d-15021927f235&amp;RankingListLogId=aa0bf6a7-f32c-4477-9aa2-de976e05714b&amp;Event=12&amp;IdRankinglistPlacement=be53e6eb-2930-4816-bf42-a408f18e3730&amp;DisciplineId=7&amp;EventId=12&amp;SeasonId=10&amp;Month=8&amp;RLAgeCategoryId=&amp;Gender=&amp;ConfederationId=&amp;FederationId=&amp;Lastname=&amp;Firstname=&amp;AthleteCode=&amp;RLConfederationId=1"/>
    <hyperlink ref="B16" r:id="rId39" display="https://ems.iwwf.sport/RankingList/ScoringDetailsWaterSki?Id=e3057357-3904-42fa-a94b-f875c9caad3e&amp;RankingListLogId=aa0bf6a7-f32c-4477-9aa2-de976e05714b&amp;Event=12&amp;IdRankinglistPlacement=55a563f0-9026-49eb-a6d8-c11e03c00f28&amp;DisciplineId=7&amp;EventId=12&amp;SeasonId=10&amp;Month=8&amp;RLAgeCategoryId=&amp;Gender=&amp;ConfederationId=&amp;FederationId=&amp;Lastname=&amp;Firstname=&amp;AthleteCode=&amp;RLConfederationId=1"/>
    <hyperlink ref="B15" r:id="rId40" display="https://ems.iwwf.sport/RankingList/ScoringDetailsWaterSki?Id=193426ba-3e06-403d-be3a-9fc47d2016a4&amp;RankingListLogId=aa0bf6a7-f32c-4477-9aa2-de976e05714b&amp;Event=12&amp;IdRankinglistPlacement=536dc172-aaa9-45dd-8dae-0235fb9d7376&amp;DisciplineId=7&amp;EventId=12&amp;SeasonId=10&amp;Month=8&amp;RLAgeCategoryId=&amp;Gender=&amp;ConfederationId=&amp;FederationId=&amp;Lastname=&amp;Firstname=&amp;AthleteCode=&amp;RLConfederationId=1"/>
    <hyperlink ref="B20" r:id="rId41" display="https://ems.iwwf.sport/RankingList/ScoringDetailsWaterSki?Id=38747fe1-b61a-48f0-bd77-a45e15dc13e5&amp;RankingListLogId=aa0bf6a7-f32c-4477-9aa2-de976e05714b&amp;Event=12&amp;IdRankinglistPlacement=0564ec48-6bad-472f-ad0f-1a842106dafd&amp;DisciplineId=7&amp;EventId=12&amp;SeasonId=10&amp;Month=8&amp;RLAgeCategoryId=&amp;Gender=&amp;ConfederationId=&amp;FederationId=&amp;Lastname=&amp;Firstname=&amp;AthleteCode=&amp;RLConfederationId=1"/>
    <hyperlink ref="B25" r:id="rId42" display="https://ems.iwwf.sport/RankingList/ScoringDetailsWaterSki?Id=a6491a9a-9a3a-47d1-a36e-10f221975885&amp;RankingListLogId=aa0bf6a7-f32c-4477-9aa2-de976e05714b&amp;Event=12&amp;IdRankinglistPlacement=cb518695-8f32-4f55-8fe4-967ad2193735&amp;DisciplineId=7&amp;EventId=12&amp;SeasonId=10&amp;Month=8&amp;RLAgeCategoryId=&amp;Gender=&amp;ConfederationId=&amp;FederationId=&amp;Lastname=&amp;Firstname=&amp;AthleteCode=&amp;RLConfederationId=1"/>
    <hyperlink ref="B26" r:id="rId43" display="https://ems.iwwf.sport/RankingList/ScoringDetailsWaterSki?Id=69e41b26-ae8b-4872-9cbe-cca66341082f&amp;RankingListLogId=aa0bf6a7-f32c-4477-9aa2-de976e05714b&amp;Event=12&amp;IdRankinglistPlacement=a17a5c35-dea4-48a4-a351-415a2eba2271&amp;DisciplineId=7&amp;EventId=12&amp;SeasonId=10&amp;Month=8&amp;RLAgeCategoryId=&amp;Gender=&amp;ConfederationId=&amp;FederationId=&amp;Lastname=&amp;Firstname=&amp;AthleteCode=&amp;RLConfederationId=1"/>
    <hyperlink ref="B59" r:id="rId44" display="https://ems.iwwf.sport/RankingList/ScoringDetailsWaterSki?Id=e313b01e-d4f2-414f-86f2-6366a64a942a&amp;RankingListLogId=aa0bf6a7-f32c-4477-9aa2-de976e05714b&amp;Event=12&amp;IdRankinglistPlacement=24843e61-5239-46b8-9df2-834fd88fc1e2&amp;DisciplineId=7&amp;EventId=12&amp;SeasonId=10&amp;Month=8&amp;RLAgeCategoryId=&amp;Gender=&amp;ConfederationId=&amp;FederationId=&amp;Lastname=&amp;Firstname=&amp;AthleteCode=&amp;RLConfederationId=1"/>
    <hyperlink ref="B58" r:id="rId45" display="https://ems.iwwf.sport/RankingList/ScoringDetailsWaterSki?Id=44ef1574-5421-4037-b0c5-898c1c4c6b84&amp;RankingListLogId=aa0bf6a7-f32c-4477-9aa2-de976e05714b&amp;Event=12&amp;IdRankinglistPlacement=79e882f0-e74a-4cac-81ac-18bd95e4c66c&amp;DisciplineId=7&amp;EventId=12&amp;SeasonId=10&amp;Month=8&amp;RLAgeCategoryId=&amp;Gender=&amp;ConfederationId=&amp;FederationId=&amp;Lastname=&amp;Firstname=&amp;AthleteCode=&amp;RLConfederationId=1"/>
    <hyperlink ref="B61" r:id="rId46" display="https://ems.iwwf.sport/RankingList/ScoringDetailsWaterSki?Id=105e13bf-045e-4020-bade-8aef90f7f0ba&amp;RankingListLogId=aa0bf6a7-f32c-4477-9aa2-de976e05714b&amp;Event=12&amp;IdRankinglistPlacement=bc2362fa-e048-4a61-bfec-40ff084a13e7&amp;DisciplineId=7&amp;EventId=12&amp;SeasonId=10&amp;Month=8&amp;RLAgeCategoryId=&amp;Gender=&amp;ConfederationId=&amp;FederationId=&amp;Lastname=&amp;Firstname=&amp;AthleteCode=&amp;RLConfederationId=1"/>
    <hyperlink ref="B62" r:id="rId47" display="https://ems.iwwf.sport/RankingList/ScoringDetailsWaterSki?Id=f319f2dc-ef8d-4742-b3ef-68272a5b7167&amp;RankingListLogId=aa0bf6a7-f32c-4477-9aa2-de976e05714b&amp;Event=12&amp;IdRankinglistPlacement=2050f248-6e4e-4c36-a2c1-bc8696bcef5a&amp;DisciplineId=7&amp;EventId=12&amp;SeasonId=10&amp;Month=8&amp;RLAgeCategoryId=&amp;Gender=&amp;ConfederationId=&amp;FederationId=&amp;Lastname=&amp;Firstname=&amp;AthleteCode=&amp;RLConfederationId=1"/>
    <hyperlink ref="B64" r:id="rId48" display="https://ems.iwwf.sport/RankingList/ScoringDetailsWaterSki?Id=cde8ca58-b06a-4ce1-ba3f-ac6e397b18dd&amp;RankingListLogId=aa0bf6a7-f32c-4477-9aa2-de976e05714b&amp;Event=12&amp;IdRankinglistPlacement=24f70461-ce1a-491f-87c8-c0265c70d981&amp;DisciplineId=7&amp;EventId=12&amp;SeasonId=10&amp;Month=8&amp;RLAgeCategoryId=&amp;Gender=&amp;ConfederationId=&amp;FederationId=&amp;Lastname=&amp;Firstname=&amp;AthleteCode=&amp;RLConfederationId=1"/>
    <hyperlink ref="B63" r:id="rId49" display="https://ems.iwwf.sport/RankingList/ScoringDetailsWaterSki?Id=6166cf1a-715c-4f06-9682-d32deea68338&amp;RankingListLogId=aa0bf6a7-f32c-4477-9aa2-de976e05714b&amp;Event=12&amp;IdRankinglistPlacement=778e3132-615f-4e22-a025-8fe8366ab446&amp;DisciplineId=7&amp;EventId=12&amp;SeasonId=10&amp;Month=8&amp;RLAgeCategoryId=&amp;Gender=&amp;ConfederationId=&amp;FederationId=&amp;Lastname=&amp;Firstname=&amp;AthleteCode=&amp;RLConfederationId=1"/>
    <hyperlink ref="B68" r:id="rId50" display="https://ems.iwwf.sport/RankingList/ScoringDetailsWaterSki?Id=9ba2ebea-31e3-4738-bbc0-3d88ad814c7d&amp;RankingListLogId=aa0bf6a7-f32c-4477-9aa2-de976e05714b&amp;Event=12&amp;IdRankinglistPlacement=a7e56523-d592-45d1-a0d6-d5339a641634&amp;DisciplineId=7&amp;EventId=12&amp;SeasonId=10&amp;Month=8&amp;RLAgeCategoryId=&amp;Gender=&amp;ConfederationId=&amp;FederationId=&amp;Lastname=&amp;Firstname=&amp;AthleteCode=&amp;RLConfederationId=1"/>
    <hyperlink ref="B65" r:id="rId51" display="https://ems.iwwf.sport/RankingList/ScoringDetailsWaterSki?Id=f0bc156b-342b-4275-a157-f8c32a620f93&amp;RankingListLogId=aa0bf6a7-f32c-4477-9aa2-de976e05714b&amp;Event=12&amp;IdRankinglistPlacement=99a3fe09-0dd6-46c2-8880-ffbbc4c63f3c&amp;DisciplineId=7&amp;EventId=12&amp;SeasonId=10&amp;Month=8&amp;RLAgeCategoryId=&amp;Gender=&amp;ConfederationId=&amp;FederationId=&amp;Lastname=&amp;Firstname=&amp;AthleteCode=&amp;RLConfederationId=1"/>
    <hyperlink ref="B67" r:id="rId52" display="https://ems.iwwf.sport/RankingList/ScoringDetailsWaterSki?Id=4915710a-285a-400c-a719-3d90158c9f3a&amp;RankingListLogId=aa0bf6a7-f32c-4477-9aa2-de976e05714b&amp;Event=12&amp;IdRankinglistPlacement=e8823aaa-a212-445f-b3cf-9e9a5c7e5c38&amp;DisciplineId=7&amp;EventId=12&amp;SeasonId=10&amp;Month=8&amp;RLAgeCategoryId=&amp;Gender=&amp;ConfederationId=&amp;FederationId=&amp;Lastname=&amp;Firstname=&amp;AthleteCode=&amp;RLConfederationId=1"/>
    <hyperlink ref="B66" r:id="rId53" display="https://ems.iwwf.sport/RankingList/ScoringDetailsWaterSki?Id=a47d037e-9d6a-4d36-b6b5-02233e5c22fd&amp;RankingListLogId=aa0bf6a7-f32c-4477-9aa2-de976e05714b&amp;Event=12&amp;IdRankinglistPlacement=6a226ac4-e9c8-4d5a-9aed-e7b497298832&amp;DisciplineId=7&amp;EventId=12&amp;SeasonId=10&amp;Month=8&amp;RLAgeCategoryId=&amp;Gender=&amp;ConfederationId=&amp;FederationId=&amp;Lastname=&amp;Firstname=&amp;AthleteCode=&amp;RLConfederationId=1"/>
    <hyperlink ref="B71" r:id="rId54" display="https://ems.iwwf.sport/RankingList/ScoringDetailsWaterSki?Id=ed83c33f-e8e3-46e0-a374-a10b45974904&amp;RankingListLogId=aa0bf6a7-f32c-4477-9aa2-de976e05714b&amp;Event=12&amp;IdRankinglistPlacement=10fc3e75-c4e0-4ee5-8320-87171492deed&amp;DisciplineId=7&amp;EventId=12&amp;SeasonId=10&amp;Month=8&amp;RLAgeCategoryId=&amp;Gender=&amp;ConfederationId=&amp;FederationId=&amp;Lastname=&amp;Firstname=&amp;AthleteCode=&amp;RLConfederationId=1"/>
    <hyperlink ref="B72" r:id="rId55" display="https://ems.iwwf.sport/RankingList/ScoringDetailsWaterSki?Id=7676a9af-5f45-482e-8c6c-14311e2da994&amp;RankingListLogId=aa0bf6a7-f32c-4477-9aa2-de976e05714b&amp;Event=12&amp;IdRankinglistPlacement=e4ead1d0-c0a5-482b-9675-d0e0143f929a&amp;DisciplineId=7&amp;EventId=12&amp;SeasonId=10&amp;Month=8&amp;RLAgeCategoryId=&amp;Gender=&amp;ConfederationId=&amp;FederationId=&amp;Lastname=&amp;Firstname=&amp;AthleteCode=&amp;RLConfederationId=1"/>
    <hyperlink ref="B69" r:id="rId56" display="https://ems.iwwf.sport/RankingList/ScoringDetailsWaterSki?Id=2ba8421f-9c28-4a54-8303-13fb37766e2c&amp;RankingListLogId=aa0bf6a7-f32c-4477-9aa2-de976e05714b&amp;Event=12&amp;IdRankinglistPlacement=06f66b38-abb4-4d75-98f2-a1b24d9c248f&amp;DisciplineId=7&amp;EventId=12&amp;SeasonId=10&amp;Month=8&amp;RLAgeCategoryId=&amp;Gender=&amp;ConfederationId=&amp;FederationId=&amp;Lastname=&amp;Firstname=&amp;AthleteCode=&amp;RLConfederationId=1"/>
    <hyperlink ref="B70" r:id="rId57" display="https://ems.iwwf.sport/RankingList/ScoringDetailsWaterSki?Id=6442381b-310a-4cba-b1d1-440c53039eef&amp;RankingListLogId=aa0bf6a7-f32c-4477-9aa2-de976e05714b&amp;Event=12&amp;IdRankinglistPlacement=ea9d6e16-eb54-40f4-b5cf-e8756b600b77&amp;DisciplineId=7&amp;EventId=12&amp;SeasonId=10&amp;Month=8&amp;RLAgeCategoryId=&amp;Gender=&amp;ConfederationId=&amp;FederationId=&amp;Lastname=&amp;Firstname=&amp;AthleteCode=&amp;RLConfederationId=1"/>
    <hyperlink ref="B110" r:id="rId58" display="https://ems.iwwf.sport/RankingList/ScoringDetailsWaterSki?Id=2272a148-17b3-4585-95cb-9e56f4581191&amp;RankingListLogId=aa0bf6a7-f32c-4477-9aa2-de976e05714b&amp;Event=12&amp;IdRankinglistPlacement=cc69c852-62f1-447a-a00b-4492badce235&amp;DisciplineId=7&amp;EventId=12&amp;SeasonId=10&amp;Month=8&amp;RLAgeCategoryId=&amp;Gender=&amp;ConfederationId=&amp;FederationId=&amp;Lastname=&amp;Firstname=&amp;AthleteCode=&amp;RLConfederationId=1"/>
    <hyperlink ref="B112" r:id="rId59" display="https://ems.iwwf.sport/RankingList/ScoringDetailsWaterSki?Id=0a0e90ac-3c18-4f8a-9930-22fa98558daf&amp;RankingListLogId=aa0bf6a7-f32c-4477-9aa2-de976e05714b&amp;Event=12&amp;IdRankinglistPlacement=20751561-3377-406d-993e-9d793c616a5e&amp;DisciplineId=7&amp;EventId=12&amp;SeasonId=10&amp;Month=8&amp;RLAgeCategoryId=&amp;Gender=&amp;ConfederationId=&amp;FederationId=&amp;Lastname=&amp;Firstname=&amp;AthleteCode=&amp;RLConfederationId=1"/>
    <hyperlink ref="B113" r:id="rId60" display="https://ems.iwwf.sport/RankingList/ScoringDetailsWaterSki?Id=9850cbbd-4eec-4d2b-8242-f25a15b737a2&amp;RankingListLogId=aa0bf6a7-f32c-4477-9aa2-de976e05714b&amp;Event=12&amp;IdRankinglistPlacement=45de8218-491b-457c-b727-1f60f039976a&amp;DisciplineId=7&amp;EventId=12&amp;SeasonId=10&amp;Month=8&amp;RLAgeCategoryId=&amp;Gender=&amp;ConfederationId=&amp;FederationId=&amp;Lastname=&amp;Firstname=&amp;AthleteCode=&amp;RLConfederationId=1"/>
    <hyperlink ref="B105" r:id="rId61" display="https://ems.iwwf.sport/RankingList/ScoringDetailsWaterSki?Id=356317d6-a909-4f48-af89-9f12a4eebbab&amp;RankingListLogId=aa0bf6a7-f32c-4477-9aa2-de976e05714b&amp;Event=12&amp;IdRankinglistPlacement=e7c6fa7d-1a09-4333-9c08-f8085f1a40a4&amp;DisciplineId=7&amp;EventId=12&amp;SeasonId=10&amp;Month=8&amp;RLAgeCategoryId=&amp;Gender=&amp;ConfederationId=&amp;FederationId=&amp;Lastname=&amp;Firstname=&amp;AthleteCode=&amp;RLConfederationId=1"/>
    <hyperlink ref="B108" r:id="rId62" display="https://ems.iwwf.sport/RankingList/ScoringDetailsWaterSki?Id=9095ec36-26bd-44b0-a8d6-aa5e6f6e2ccd&amp;RankingListLogId=aa0bf6a7-f32c-4477-9aa2-de976e05714b&amp;Event=12&amp;IdRankinglistPlacement=ddcfa007-f10c-4ad3-b195-b8dfce338bd9&amp;DisciplineId=7&amp;EventId=12&amp;SeasonId=10&amp;Month=8&amp;RLAgeCategoryId=&amp;Gender=&amp;ConfederationId=&amp;FederationId=&amp;Lastname=&amp;Firstname=&amp;AthleteCode=&amp;RLConfederationId=1"/>
    <hyperlink ref="B107" r:id="rId63" display="https://ems.iwwf.sport/RankingList/ScoringDetailsWaterSki?Id=7072247a-38fc-4901-abbb-1c4df3bc65eb&amp;RankingListLogId=aa0bf6a7-f32c-4477-9aa2-de976e05714b&amp;Event=12&amp;IdRankinglistPlacement=a7a7a666-cc59-4450-86ae-b090053487f8&amp;DisciplineId=7&amp;EventId=12&amp;SeasonId=10&amp;Month=8&amp;RLAgeCategoryId=&amp;Gender=&amp;ConfederationId=&amp;FederationId=&amp;Lastname=&amp;Firstname=&amp;AthleteCode=&amp;RLConfederationId=1"/>
    <hyperlink ref="B109" r:id="rId64" display="https://ems.iwwf.sport/RankingList/ScoringDetailsWaterSki?Id=17771e24-cfc8-41c8-a6c7-28d56e9d72db&amp;RankingListLogId=aa0bf6a7-f32c-4477-9aa2-de976e05714b&amp;Event=12&amp;IdRankinglistPlacement=d78dfd0a-29c2-49d2-9dd7-cd1c976173ca&amp;DisciplineId=7&amp;EventId=12&amp;SeasonId=10&amp;Month=8&amp;RLAgeCategoryId=&amp;Gender=&amp;ConfederationId=&amp;FederationId=&amp;Lastname=&amp;Firstname=&amp;AthleteCode=&amp;RLConfederationId=1"/>
    <hyperlink ref="B114" r:id="rId65" display="https://ems.iwwf.sport/RankingList/ScoringDetailsWaterSki?Id=6391994b-20ec-460f-b91a-eb744b858ee3&amp;RankingListLogId=aa0bf6a7-f32c-4477-9aa2-de976e05714b&amp;Event=12&amp;IdRankinglistPlacement=fa176498-bbb5-4815-8d7f-41508679b6be&amp;DisciplineId=7&amp;EventId=12&amp;SeasonId=10&amp;Month=8&amp;RLAgeCategoryId=&amp;Gender=&amp;ConfederationId=&amp;FederationId=&amp;Lastname=&amp;Firstname=&amp;AthleteCode=&amp;RLConfederationId=1"/>
    <hyperlink ref="B116" r:id="rId66" display="https://ems.iwwf.sport/RankingList/ScoringDetailsWaterSki?Id=4ae7c34e-871f-446c-9e33-596143def1ba&amp;RankingListLogId=aa0bf6a7-f32c-4477-9aa2-de976e05714b&amp;Event=12&amp;IdRankinglistPlacement=cdc7bfb3-2a7b-4202-8b26-e61421fa09cb&amp;DisciplineId=7&amp;EventId=12&amp;SeasonId=10&amp;Month=8&amp;RLAgeCategoryId=&amp;Gender=&amp;ConfederationId=&amp;FederationId=&amp;Lastname=&amp;Firstname=&amp;AthleteCode=&amp;RLConfederationId=1"/>
    <hyperlink ref="B115" r:id="rId67" display="https://ems.iwwf.sport/RankingList/ScoringDetailsWaterSki?Id=08bb8d5f-34e4-4880-91da-e4204abcef48&amp;RankingListLogId=aa0bf6a7-f32c-4477-9aa2-de976e05714b&amp;Event=12&amp;IdRankinglistPlacement=4758e2a2-f46d-4bb3-88be-0ee6b0a9fd63&amp;DisciplineId=7&amp;EventId=12&amp;SeasonId=10&amp;Month=8&amp;RLAgeCategoryId=&amp;Gender=&amp;ConfederationId=&amp;FederationId=&amp;Lastname=&amp;Firstname=&amp;AthleteCode=&amp;RLConfederationId=1"/>
    <hyperlink ref="B118" r:id="rId68" display="https://ems.iwwf.sport/RankingList/ScoringDetailsWaterSki?Id=c1c89267-d594-4d80-9425-9cbb9f459b37&amp;RankingListLogId=aa0bf6a7-f32c-4477-9aa2-de976e05714b&amp;Event=12&amp;IdRankinglistPlacement=c3295cea-74e6-421e-b396-62855bd87baf&amp;DisciplineId=7&amp;EventId=12&amp;SeasonId=10&amp;Month=8&amp;RLAgeCategoryId=&amp;Gender=&amp;ConfederationId=&amp;FederationId=&amp;Lastname=&amp;Firstname=&amp;AthleteCode=&amp;RLConfederationId=1"/>
    <hyperlink ref="B119" r:id="rId69" display="https://ems.iwwf.sport/RankingList/ScoringDetailsWaterSki?Id=95ae2030-d1a8-444a-9002-f5fe29c347cf&amp;RankingListLogId=aa0bf6a7-f32c-4477-9aa2-de976e05714b&amp;Event=12&amp;IdRankinglistPlacement=5420b1e8-7482-452d-86cc-f188c0af1c78&amp;DisciplineId=7&amp;EventId=12&amp;SeasonId=10&amp;Month=8&amp;RLAgeCategoryId=&amp;Gender=&amp;ConfederationId=&amp;FederationId=&amp;Lastname=&amp;Firstname=&amp;AthleteCode=&amp;RLConfederationId=1"/>
    <hyperlink ref="B104" r:id="rId70" display="https://ems.iwwf.sport/RankingList/ScoringDetailsWaterSki?Id=94729a7d-4b17-429d-a324-e93b77c87753&amp;RankingListLogId=aa0bf6a7-f32c-4477-9aa2-de976e05714b&amp;Event=12&amp;IdRankinglistPlacement=4d541165-f1de-4a62-bef5-8539d4e942f5&amp;DisciplineId=7&amp;EventId=12&amp;SeasonId=10&amp;Month=8&amp;RLAgeCategoryId=&amp;Gender=&amp;ConfederationId=&amp;FederationId=&amp;Lastname=&amp;Firstname=&amp;AthleteCode=&amp;RLConfederationId=1"/>
    <hyperlink ref="B103" r:id="rId71" display="https://ems.iwwf.sport/RankingList/ScoringDetailsWaterSki?Id=7676a9af-5f45-482e-8c6c-14311e2da994&amp;RankingListLogId=aa0bf6a7-f32c-4477-9aa2-de976e05714b&amp;Event=12&amp;IdRankinglistPlacement=e6d17932-f359-4a64-98e9-2d020f84929e&amp;DisciplineId=7&amp;EventId=12&amp;SeasonId=10&amp;Month=8&amp;RLAgeCategoryId=&amp;Gender=&amp;ConfederationId=&amp;FederationId=&amp;Lastname=&amp;Firstname=&amp;AthleteCode=&amp;RLConfederationId=1"/>
    <hyperlink ref="B106" r:id="rId72" display="https://ems.iwwf.sport/RankingList/ScoringDetailsWaterSki?Id=dbf4b8ff-eda3-41df-9c75-ff301cf4261f&amp;RankingListLogId=aa0bf6a7-f32c-4477-9aa2-de976e05714b&amp;Event=12&amp;IdRankinglistPlacement=04b8d452-f289-4d9e-9f12-4f010cde5d0f&amp;DisciplineId=7&amp;EventId=12&amp;SeasonId=10&amp;Month=8&amp;RLAgeCategoryId=&amp;Gender=&amp;ConfederationId=&amp;FederationId=&amp;Lastname=&amp;Firstname=&amp;AthleteCode=&amp;RLConfederationId=1"/>
    <hyperlink ref="B24" r:id="rId73" display="https://ems.iwwf.sport/RankingList/ScoringDetailsWaterSki?Id=44ef1574-5421-4037-b0c5-898c1c4c6b84&amp;RankingListLogId=aa0bf6a7-f32c-4477-9aa2-de976e05714b&amp;Event=12&amp;IdRankinglistPlacement=79e882f0-e74a-4cac-81ac-18bd95e4c66c&amp;DisciplineId=7&amp;EventId=12&amp;SeasonId=10&amp;Month=8&amp;RLAgeCategoryId=&amp;Gender=&amp;ConfederationId=&amp;FederationId=&amp;Lastname=&amp;Firstname=&amp;AthleteCode=&amp;RLConfederationId=1"/>
    <hyperlink ref="F24" r:id="rId74" display="https://ems.iwwf.sport/Competitions/Details?Id=a3015700-4bae-4ba8-a149-39b1e5b115e8"/>
    <hyperlink ref="F58" r:id="rId75" display="https://ems.iwwf.sport/Competitions/Details?Id=a3015700-4bae-4ba8-a149-39b1e5b115e8"/>
    <hyperlink ref="F59" r:id="rId76" display="https://ems.iwwf.sport/Competitions/Details?Id=a3015700-4bae-4ba8-a149-39b1e5b115e8"/>
    <hyperlink ref="F72" r:id="rId77" display="https://ems.iwwf.sport/Competitions/Details?Id=03f4deaf-dc51-47d7-aef1-d4f2043f1124"/>
    <hyperlink ref="F106" r:id="rId78" display="https://ems.iwwf.sport/Competitions/Details?Id=a6c8e1a8-e656-49cb-a32e-715c4bfaceae"/>
    <hyperlink ref="F105" r:id="rId79" display="https://ems.iwwf.sport/Competitions/Details?Id=a6c8e1a8-e656-49cb-a32e-715c4bfaceae"/>
    <hyperlink ref="F110" r:id="rId80" display="https://ems.iwwf.sport/Competitions/Details?Id=a6c8e1a8-e656-49cb-a32e-715c4bfaceae"/>
    <hyperlink ref="B73" r:id="rId81" display="https://ems.iwwf.sport/RankingList/ScoringDetailsWaterSki?Id=dbf4b8ff-eda3-41df-9c75-ff301cf4261f&amp;RankingListLogId=aa0bf6a7-f32c-4477-9aa2-de976e05714b&amp;Event=12&amp;IdRankinglistPlacement=411f18bb-4920-4fff-b19d-bf09c31192c8&amp;DisciplineId=7&amp;EventId=12&amp;SeasonId=10&amp;Month=8&amp;RLAgeCategoryId=&amp;Gender=&amp;ConfederationId=&amp;FederationId=&amp;Lastname=&amp;Firstname=&amp;AthleteCode=&amp;RLConfederationId=1"/>
    <hyperlink ref="B153" r:id="rId82" display="https://ems.iwwf.sport/RankingList/ScoringDetailsWaterSki?Id=9850cbbd-4eec-4d2b-8242-f25a15b737a2&amp;RankingListLogId=aa0bf6a7-f32c-4477-9aa2-de976e05714b&amp;Event=12&amp;IdRankinglistPlacement=223788bf-d284-401a-b888-567614e9fca6&amp;DisciplineId=7&amp;EventId=12&amp;SeasonId=10&amp;Month=8&amp;RLAgeCategoryId=&amp;Gender=&amp;ConfederationId=&amp;FederationId=&amp;Lastname=&amp;Firstname=&amp;AthleteCode=&amp;RLConfederationId=1"/>
    <hyperlink ref="B154" r:id="rId83" display="https://ems.iwwf.sport/RankingList/ScoringDetailsWaterSki?Id=6391994b-20ec-460f-b91a-eb744b858ee3&amp;RankingListLogId=aa0bf6a7-f32c-4477-9aa2-de976e05714b&amp;Event=12&amp;IdRankinglistPlacement=1bfd0482-b93e-4bfe-9fcf-3267361ec5f5&amp;DisciplineId=7&amp;EventId=12&amp;SeasonId=10&amp;Month=8&amp;RLAgeCategoryId=&amp;Gender=&amp;ConfederationId=&amp;FederationId=&amp;Lastname=&amp;Firstname=&amp;AthleteCode=&amp;RLConfederationId=1"/>
    <hyperlink ref="B155" r:id="rId84" display="https://ems.iwwf.sport/RankingList/ScoringDetailsWaterSki?Id=23175a51-1b1b-40f2-8a70-80860c4b6911&amp;RankingListLogId=aa0bf6a7-f32c-4477-9aa2-de976e05714b&amp;Event=12&amp;IdRankinglistPlacement=ada1d696-53e1-4514-ba18-12ab80c608ff&amp;DisciplineId=7&amp;EventId=12&amp;SeasonId=10&amp;Month=8&amp;RLAgeCategoryId=&amp;Gender=&amp;ConfederationId=&amp;FederationId=&amp;Lastname=&amp;Firstname=&amp;AthleteCode=&amp;RLConfederationId=1"/>
    <hyperlink ref="B156" r:id="rId85" display="https://ems.iwwf.sport/RankingList/ScoringDetailsWaterSki?Id=f080a98d-e40b-4e18-9367-46940efefead&amp;RankingListLogId=aa0bf6a7-f32c-4477-9aa2-de976e05714b&amp;Event=12&amp;IdRankinglistPlacement=4ef13610-26a5-48f3-8873-1f78a7c0c140&amp;DisciplineId=7&amp;EventId=12&amp;SeasonId=10&amp;Month=8&amp;RLAgeCategoryId=&amp;Gender=&amp;ConfederationId=&amp;FederationId=&amp;Lastname=&amp;Firstname=&amp;AthleteCode=&amp;RLConfederationId=1"/>
    <hyperlink ref="B161" r:id="rId86" display="https://ems.iwwf.sport/RankingList/ScoringDetailsWaterSki?Id=c2c1c79e-9c7f-4fe7-87a5-679c9b9a892e&amp;RankingListLogId=aa0bf6a7-f32c-4477-9aa2-de976e05714b&amp;Event=12&amp;IdRankinglistPlacement=003a1fb2-1e8c-45cb-9bab-ba98b9c59eef&amp;DisciplineId=7&amp;EventId=12&amp;SeasonId=10&amp;Month=8&amp;RLAgeCategoryId=&amp;Gender=&amp;ConfederationId=&amp;FederationId=&amp;Lastname=&amp;Firstname=&amp;AthleteCode=&amp;RLConfederationId=1"/>
    <hyperlink ref="B157" r:id="rId87" display="https://ems.iwwf.sport/RankingList/ScoringDetailsWaterSki?Id=48941673-08f3-48aa-865b-1a61e902755a&amp;RankingListLogId=aa0bf6a7-f32c-4477-9aa2-de976e05714b&amp;Event=12&amp;IdRankinglistPlacement=c52bfaf2-0de1-4dd7-bd47-52c55e3301a6&amp;DisciplineId=7&amp;EventId=12&amp;SeasonId=10&amp;Month=8&amp;RLAgeCategoryId=&amp;Gender=&amp;ConfederationId=&amp;FederationId=&amp;Lastname=&amp;Firstname=&amp;AthleteCode=&amp;RLConfederationId=1"/>
    <hyperlink ref="B159" r:id="rId88" display="https://ems.iwwf.sport/RankingList/ScoringDetailsWaterSki?Id=84cc88c6-7cef-4207-ad93-1d76cc721149&amp;RankingListLogId=aa0bf6a7-f32c-4477-9aa2-de976e05714b&amp;Event=12&amp;IdRankinglistPlacement=cd9dc42c-209c-4d9c-92c0-b0e53dccc1b8&amp;DisciplineId=7&amp;EventId=12&amp;SeasonId=10&amp;Month=8&amp;RLAgeCategoryId=&amp;Gender=&amp;ConfederationId=&amp;FederationId=&amp;Lastname=&amp;Firstname=&amp;AthleteCode=&amp;RLConfederationId=1"/>
    <hyperlink ref="B162" r:id="rId89" display="https://ems.iwwf.sport/RankingList/ScoringDetailsWaterSki?Id=958dd0ae-fb8a-4e50-8937-c0831b74c75b&amp;RankingListLogId=aa0bf6a7-f32c-4477-9aa2-de976e05714b&amp;Event=12&amp;IdRankinglistPlacement=db460ade-65e3-40b0-93bd-32b515224392&amp;DisciplineId=7&amp;EventId=12&amp;SeasonId=10&amp;Month=8&amp;RLAgeCategoryId=&amp;Gender=&amp;ConfederationId=&amp;FederationId=&amp;Lastname=&amp;Firstname=&amp;AthleteCode=&amp;RLConfederationId=1"/>
    <hyperlink ref="B163" r:id="rId90" display="https://ems.iwwf.sport/RankingList/ScoringDetailsWaterSki?Id=3f7a3718-6cce-4e5e-bfe4-4799c4a33a85&amp;RankingListLogId=aa0bf6a7-f32c-4477-9aa2-de976e05714b&amp;Event=12&amp;IdRankinglistPlacement=d162f64d-6527-4ed8-849f-f8df535689a2&amp;DisciplineId=7&amp;EventId=12&amp;SeasonId=10&amp;Month=8&amp;RLAgeCategoryId=&amp;Gender=&amp;ConfederationId=&amp;FederationId=&amp;Lastname=&amp;Firstname=&amp;AthleteCode=&amp;RLConfederationId=1"/>
    <hyperlink ref="F163" r:id="rId91" display="https://ems.iwwf.sport/Competitions/Details?Id=3957c553-f6e6-4e4c-84e5-a4e0dfeff652"/>
    <hyperlink ref="B165" r:id="rId92" display="https://ems.iwwf.sport/RankingList/ScoringDetailsWaterSki?Id=41ae8e07-29eb-4284-910b-af5d1d34e9b5&amp;RankingListLogId=aa0bf6a7-f32c-4477-9aa2-de976e05714b&amp;Event=12&amp;IdRankinglistPlacement=6b2c64ae-7882-4f26-a17a-e79cf4a3146a&amp;DisciplineId=7&amp;EventId=12&amp;SeasonId=10&amp;Month=8&amp;RLAgeCategoryId=&amp;Gender=&amp;ConfederationId=&amp;FederationId=&amp;Lastname=&amp;Firstname=&amp;AthleteCode=&amp;RLConfederationId=1"/>
    <hyperlink ref="B166" r:id="rId93" display="https://ems.iwwf.sport/RankingList/ScoringDetailsWaterSki?Id=98b281c5-8414-48c9-87f9-185dc4177f09&amp;RankingListLogId=aa0bf6a7-f32c-4477-9aa2-de976e05714b&amp;Event=12&amp;IdRankinglistPlacement=9cec14b0-e75d-4b47-8148-bc6eadec51bd&amp;DisciplineId=7&amp;EventId=12&amp;SeasonId=10&amp;Month=8&amp;RLAgeCategoryId=&amp;Gender=&amp;ConfederationId=&amp;FederationId=&amp;Lastname=&amp;Firstname=&amp;AthleteCode=&amp;RLConfederationId=1"/>
    <hyperlink ref="B167" r:id="rId94" display="https://ems.iwwf.sport/RankingList/ScoringDetailsWaterSki?Id=84072bca-6c52-4bc9-b637-19b5af78b781&amp;RankingListLogId=aa0bf6a7-f32c-4477-9aa2-de976e05714b&amp;Event=12&amp;IdRankinglistPlacement=a435770d-790f-4cb4-a066-ef7a8c5e1e41&amp;DisciplineId=7&amp;EventId=12&amp;SeasonId=10&amp;Month=8&amp;RLAgeCategoryId=&amp;Gender=&amp;ConfederationId=&amp;FederationId=&amp;Lastname=&amp;Firstname=&amp;AthleteCode=&amp;RLConfederationId=1"/>
    <hyperlink ref="F30" r:id="rId95" display="https://ems.iwwf.sport/Competitions/Details/8e2cc4c3-dab7-42f9-9996-ada9e769f173"/>
  </hyperlinks>
  <pageMargins left="0.94791666666666663" right="0.36458333333333331" top="0.34375" bottom="0.40625" header="0.3" footer="0.3"/>
  <pageSetup paperSize="9" orientation="portrait" horizontalDpi="0" verticalDpi="0" r:id="rId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showWhiteSpace="0" view="pageLayout" topLeftCell="A33" zoomScaleNormal="100" workbookViewId="0">
      <selection activeCell="H103" sqref="H103"/>
    </sheetView>
  </sheetViews>
  <sheetFormatPr defaultRowHeight="15.75" x14ac:dyDescent="0.25"/>
  <cols>
    <col min="1" max="1" width="4.140625" style="49" customWidth="1"/>
    <col min="2" max="2" width="18.28515625" style="66" customWidth="1"/>
    <col min="3" max="5" width="5.5703125" style="66" customWidth="1"/>
    <col min="6" max="6" width="12.85546875" style="145" customWidth="1"/>
    <col min="7" max="7" width="6.28515625" style="155" customWidth="1"/>
    <col min="8" max="8" width="11" style="66" customWidth="1"/>
    <col min="9" max="9" width="8.42578125" style="156" customWidth="1"/>
    <col min="10" max="10" width="10.85546875" style="157" customWidth="1"/>
    <col min="11" max="11" width="7.85546875" style="157" customWidth="1"/>
    <col min="12" max="12" width="11.140625" style="140" customWidth="1"/>
    <col min="13" max="13" width="9.28515625" style="140" customWidth="1"/>
    <col min="14" max="14" width="6.140625" style="39" customWidth="1"/>
    <col min="15" max="15" width="12.42578125" style="246" customWidth="1"/>
    <col min="16" max="16" width="13.85546875" customWidth="1"/>
    <col min="17" max="17" width="10.140625" customWidth="1"/>
    <col min="18" max="18" width="12.42578125" customWidth="1"/>
    <col min="19" max="19" width="8.28515625" customWidth="1"/>
    <col min="20" max="20" width="7.7109375" style="154" customWidth="1"/>
    <col min="21" max="21" width="0.42578125" style="154" customWidth="1"/>
    <col min="22" max="22" width="8.5703125" style="154" customWidth="1"/>
    <col min="23" max="23" width="0.28515625" style="168" customWidth="1"/>
    <col min="24" max="24" width="9" style="154" customWidth="1"/>
    <col min="25" max="25" width="9.140625" style="168"/>
    <col min="26" max="16384" width="9.140625" style="39"/>
  </cols>
  <sheetData>
    <row r="1" spans="1:24" ht="17.25" customHeight="1" x14ac:dyDescent="0.25">
      <c r="A1" s="1084" t="s">
        <v>18</v>
      </c>
      <c r="B1" s="1084"/>
      <c r="C1" s="1084"/>
      <c r="D1" s="1084"/>
      <c r="E1" s="1084"/>
      <c r="F1" s="1084"/>
      <c r="G1" s="1084"/>
      <c r="H1" s="1084"/>
      <c r="I1" s="1084"/>
      <c r="J1" s="1084"/>
      <c r="K1" s="1084"/>
      <c r="L1" s="1084"/>
      <c r="M1" s="1084"/>
      <c r="N1" s="1084"/>
      <c r="O1" s="1084"/>
      <c r="T1" s="50"/>
      <c r="U1" s="50"/>
      <c r="V1" s="50"/>
      <c r="W1" s="50"/>
      <c r="X1" s="50"/>
    </row>
    <row r="2" spans="1:24" ht="17.25" customHeight="1" x14ac:dyDescent="0.25">
      <c r="A2" s="1084" t="s">
        <v>384</v>
      </c>
      <c r="B2" s="1084"/>
      <c r="C2" s="1084"/>
      <c r="D2" s="1084"/>
      <c r="E2" s="1084"/>
      <c r="F2" s="1084"/>
      <c r="G2" s="1084"/>
      <c r="H2" s="1084"/>
      <c r="I2" s="1084"/>
      <c r="J2" s="1084"/>
      <c r="K2" s="1084"/>
      <c r="L2" s="1084"/>
      <c r="M2" s="1084"/>
      <c r="N2" s="1084"/>
      <c r="O2" s="1084"/>
      <c r="T2" s="50"/>
      <c r="U2" s="50"/>
      <c r="V2" s="50"/>
      <c r="W2" s="50"/>
      <c r="X2" s="50"/>
    </row>
    <row r="3" spans="1:24" ht="15.75" customHeight="1" x14ac:dyDescent="0.25">
      <c r="A3" s="1084" t="s">
        <v>63</v>
      </c>
      <c r="B3" s="1084"/>
      <c r="C3" s="1084"/>
      <c r="D3" s="1084"/>
      <c r="E3" s="1084"/>
      <c r="F3" s="1084"/>
      <c r="G3" s="1084"/>
      <c r="H3" s="1084"/>
      <c r="I3" s="1084"/>
      <c r="J3" s="1084"/>
      <c r="K3" s="1084"/>
      <c r="L3" s="1084"/>
      <c r="M3" s="1084"/>
      <c r="N3" s="1084"/>
      <c r="O3" s="1084"/>
      <c r="T3" s="50"/>
      <c r="U3" s="50"/>
      <c r="V3" s="50"/>
      <c r="W3" s="50"/>
      <c r="X3" s="50"/>
    </row>
    <row r="4" spans="1:24" ht="17.25" customHeight="1" x14ac:dyDescent="0.25">
      <c r="A4" s="56"/>
      <c r="B4" s="56"/>
      <c r="C4" s="56"/>
      <c r="D4" s="56"/>
      <c r="E4" s="56"/>
      <c r="F4" s="56"/>
      <c r="G4" s="56"/>
      <c r="H4" s="75" t="s">
        <v>214</v>
      </c>
      <c r="I4" s="56"/>
      <c r="J4" s="56"/>
      <c r="K4" s="56"/>
      <c r="L4" s="56"/>
      <c r="M4" s="56"/>
      <c r="N4" s="56"/>
      <c r="O4" s="139"/>
      <c r="T4" s="50"/>
      <c r="U4" s="50"/>
      <c r="V4" s="50"/>
      <c r="W4" s="50"/>
      <c r="X4" s="50"/>
    </row>
    <row r="5" spans="1:24" ht="15.75" customHeight="1" x14ac:dyDescent="0.25">
      <c r="A5" s="1202" t="s">
        <v>20</v>
      </c>
      <c r="B5" s="76" t="s">
        <v>113</v>
      </c>
      <c r="C5" s="1184" t="s">
        <v>64</v>
      </c>
      <c r="D5" s="1187" t="s">
        <v>65</v>
      </c>
      <c r="E5" s="1187" t="s">
        <v>17</v>
      </c>
      <c r="F5" s="1182" t="s">
        <v>66</v>
      </c>
      <c r="G5" s="1190"/>
      <c r="H5" s="1183"/>
      <c r="I5" s="1191" t="s">
        <v>67</v>
      </c>
      <c r="J5" s="1192"/>
      <c r="K5" s="1191" t="s">
        <v>68</v>
      </c>
      <c r="L5" s="1192"/>
      <c r="M5" s="1193" t="s">
        <v>69</v>
      </c>
      <c r="N5" s="1196" t="s">
        <v>70</v>
      </c>
      <c r="O5" s="1199" t="s">
        <v>71</v>
      </c>
      <c r="T5" s="215"/>
      <c r="U5" s="215"/>
      <c r="V5" s="215"/>
      <c r="W5" s="215"/>
      <c r="X5" s="216"/>
    </row>
    <row r="6" spans="1:24" ht="15.75" customHeight="1" x14ac:dyDescent="0.25">
      <c r="A6" s="1204"/>
      <c r="B6" s="1184" t="s">
        <v>21</v>
      </c>
      <c r="C6" s="1205"/>
      <c r="D6" s="1188"/>
      <c r="E6" s="1188"/>
      <c r="F6" s="1207" t="s">
        <v>72</v>
      </c>
      <c r="G6" s="1209" t="s">
        <v>73</v>
      </c>
      <c r="H6" s="51" t="s">
        <v>62</v>
      </c>
      <c r="I6" s="660" t="s">
        <v>106</v>
      </c>
      <c r="J6" s="51" t="s">
        <v>62</v>
      </c>
      <c r="K6" s="77" t="s">
        <v>104</v>
      </c>
      <c r="L6" s="51" t="s">
        <v>62</v>
      </c>
      <c r="M6" s="1194"/>
      <c r="N6" s="1197"/>
      <c r="O6" s="1200"/>
      <c r="T6" s="217"/>
      <c r="U6" s="170"/>
      <c r="V6" s="218"/>
      <c r="W6" s="170"/>
      <c r="X6" s="216"/>
    </row>
    <row r="7" spans="1:24" ht="16.5" customHeight="1" x14ac:dyDescent="0.25">
      <c r="A7" s="1203"/>
      <c r="B7" s="1206"/>
      <c r="C7" s="1206"/>
      <c r="D7" s="1189"/>
      <c r="E7" s="1189"/>
      <c r="F7" s="1208"/>
      <c r="G7" s="1210"/>
      <c r="H7" s="78" t="s">
        <v>107</v>
      </c>
      <c r="I7" s="165" t="s">
        <v>108</v>
      </c>
      <c r="J7" s="78" t="s">
        <v>107</v>
      </c>
      <c r="K7" s="79" t="s">
        <v>105</v>
      </c>
      <c r="L7" s="78" t="s">
        <v>107</v>
      </c>
      <c r="M7" s="1195"/>
      <c r="N7" s="1198"/>
      <c r="O7" s="1201"/>
      <c r="T7" s="217"/>
      <c r="U7" s="80"/>
      <c r="V7" s="218"/>
      <c r="W7" s="81"/>
      <c r="X7" s="216"/>
    </row>
    <row r="8" spans="1:24" ht="15.75" customHeight="1" x14ac:dyDescent="0.25">
      <c r="A8" s="219">
        <v>1</v>
      </c>
      <c r="B8" s="362" t="s">
        <v>117</v>
      </c>
      <c r="C8" s="16">
        <v>1999</v>
      </c>
      <c r="D8" s="164" t="s">
        <v>116</v>
      </c>
      <c r="E8" s="219" t="s">
        <v>15</v>
      </c>
      <c r="F8" s="394" t="s">
        <v>219</v>
      </c>
      <c r="G8" s="391">
        <v>45</v>
      </c>
      <c r="H8" s="119">
        <f t="shared" ref="H8:H24" si="0">((G8+12)*1000)/62.5</f>
        <v>912</v>
      </c>
      <c r="I8" s="158">
        <v>12160</v>
      </c>
      <c r="J8" s="221">
        <f t="shared" ref="J8:J24" si="1">I8*1000/12570</f>
        <v>967.38265712012731</v>
      </c>
      <c r="K8" s="395">
        <v>71.400000000000006</v>
      </c>
      <c r="L8" s="119">
        <f t="shared" ref="L8:L24" si="2">(K8-25)*1000/52.4</f>
        <v>885.49618320610705</v>
      </c>
      <c r="M8" s="393">
        <f t="shared" ref="M8:M24" si="3">H8+J8+L8</f>
        <v>2764.8788403262342</v>
      </c>
      <c r="N8" s="5">
        <v>1</v>
      </c>
      <c r="O8" s="362" t="s">
        <v>330</v>
      </c>
      <c r="T8" s="34"/>
      <c r="U8" s="11"/>
      <c r="V8" s="84"/>
      <c r="W8" s="85"/>
      <c r="X8" s="86"/>
    </row>
    <row r="9" spans="1:24" ht="15.75" customHeight="1" x14ac:dyDescent="0.25">
      <c r="A9" s="222">
        <v>2</v>
      </c>
      <c r="B9" s="362" t="s">
        <v>344</v>
      </c>
      <c r="C9" s="16">
        <v>2000</v>
      </c>
      <c r="D9" s="164" t="s">
        <v>116</v>
      </c>
      <c r="E9" s="222" t="s">
        <v>14</v>
      </c>
      <c r="F9" s="223" t="s">
        <v>215</v>
      </c>
      <c r="G9" s="392">
        <v>36</v>
      </c>
      <c r="H9" s="119">
        <f t="shared" si="0"/>
        <v>768</v>
      </c>
      <c r="I9" s="223">
        <v>12450</v>
      </c>
      <c r="J9" s="221">
        <f t="shared" si="1"/>
        <v>990.45346062052511</v>
      </c>
      <c r="K9" s="223">
        <v>68.7</v>
      </c>
      <c r="L9" s="119">
        <f t="shared" si="2"/>
        <v>833.96946564885502</v>
      </c>
      <c r="M9" s="221">
        <f t="shared" si="3"/>
        <v>2592.4229262693802</v>
      </c>
      <c r="N9" s="224">
        <v>2</v>
      </c>
      <c r="O9" s="225" t="s">
        <v>30</v>
      </c>
      <c r="T9" s="34"/>
      <c r="U9" s="11"/>
      <c r="V9" s="89"/>
      <c r="W9" s="85"/>
      <c r="X9" s="86"/>
    </row>
    <row r="10" spans="1:24" ht="15.75" customHeight="1" x14ac:dyDescent="0.25">
      <c r="A10" s="219">
        <v>3</v>
      </c>
      <c r="B10" s="362" t="s">
        <v>122</v>
      </c>
      <c r="C10" s="16">
        <v>2000</v>
      </c>
      <c r="D10" s="164" t="s">
        <v>116</v>
      </c>
      <c r="E10" s="219" t="s">
        <v>26</v>
      </c>
      <c r="F10" s="220" t="s">
        <v>216</v>
      </c>
      <c r="G10" s="392">
        <v>43</v>
      </c>
      <c r="H10" s="119">
        <f t="shared" si="0"/>
        <v>880</v>
      </c>
      <c r="I10" s="220">
        <v>11000</v>
      </c>
      <c r="J10" s="221">
        <f t="shared" si="1"/>
        <v>875.09944311853621</v>
      </c>
      <c r="K10" s="220">
        <v>63.4</v>
      </c>
      <c r="L10" s="119">
        <f t="shared" si="2"/>
        <v>732.82442748091603</v>
      </c>
      <c r="M10" s="221">
        <f t="shared" si="3"/>
        <v>2487.9238705994521</v>
      </c>
      <c r="N10" s="226">
        <v>3</v>
      </c>
      <c r="O10" s="362" t="s">
        <v>540</v>
      </c>
      <c r="T10" s="34"/>
      <c r="U10" s="11"/>
      <c r="V10" s="91"/>
      <c r="W10" s="85"/>
      <c r="X10" s="92"/>
    </row>
    <row r="11" spans="1:24" ht="15.75" customHeight="1" thickBot="1" x14ac:dyDescent="0.3">
      <c r="A11" s="222">
        <v>4</v>
      </c>
      <c r="B11" s="693" t="s">
        <v>129</v>
      </c>
      <c r="C11" s="16" t="s">
        <v>40</v>
      </c>
      <c r="D11" s="164" t="s">
        <v>4</v>
      </c>
      <c r="E11" s="219" t="s">
        <v>10</v>
      </c>
      <c r="F11" s="397" t="s">
        <v>541</v>
      </c>
      <c r="G11" s="103">
        <v>42.5</v>
      </c>
      <c r="H11" s="119">
        <f t="shared" si="0"/>
        <v>872</v>
      </c>
      <c r="I11" s="397">
        <v>9820</v>
      </c>
      <c r="J11" s="119">
        <f t="shared" si="1"/>
        <v>781.22513922036592</v>
      </c>
      <c r="K11" s="397">
        <v>66.5</v>
      </c>
      <c r="L11" s="119">
        <f t="shared" si="2"/>
        <v>791.98473282442751</v>
      </c>
      <c r="M11" s="706">
        <f t="shared" si="3"/>
        <v>2445.2098720447934</v>
      </c>
      <c r="N11" s="657">
        <v>4</v>
      </c>
      <c r="O11" s="182" t="s">
        <v>30</v>
      </c>
      <c r="T11" s="34"/>
      <c r="U11" s="11"/>
      <c r="V11" s="91"/>
      <c r="W11" s="85"/>
      <c r="X11" s="92"/>
    </row>
    <row r="12" spans="1:24" ht="15.75" customHeight="1" thickBot="1" x14ac:dyDescent="0.3">
      <c r="A12" s="219">
        <v>5</v>
      </c>
      <c r="B12" s="697" t="s">
        <v>329</v>
      </c>
      <c r="C12" s="16">
        <v>1998</v>
      </c>
      <c r="D12" s="164" t="s">
        <v>116</v>
      </c>
      <c r="E12" s="222" t="s">
        <v>13</v>
      </c>
      <c r="F12" s="223" t="s">
        <v>542</v>
      </c>
      <c r="G12" s="227">
        <v>35</v>
      </c>
      <c r="H12" s="119">
        <f t="shared" si="0"/>
        <v>752</v>
      </c>
      <c r="I12" s="223">
        <v>12020</v>
      </c>
      <c r="J12" s="221">
        <f t="shared" si="1"/>
        <v>956.24502784407321</v>
      </c>
      <c r="K12" s="223">
        <v>61.7</v>
      </c>
      <c r="L12" s="94">
        <f t="shared" si="2"/>
        <v>700.38167938931304</v>
      </c>
      <c r="M12" s="706">
        <f t="shared" si="3"/>
        <v>2408.6267072333862</v>
      </c>
      <c r="N12" s="7">
        <v>5</v>
      </c>
      <c r="O12" s="225" t="s">
        <v>30</v>
      </c>
      <c r="T12" s="34"/>
      <c r="U12" s="11"/>
      <c r="V12" s="91"/>
      <c r="W12" s="85"/>
      <c r="X12" s="92"/>
    </row>
    <row r="13" spans="1:24" ht="15.75" customHeight="1" thickBot="1" x14ac:dyDescent="0.3">
      <c r="A13" s="222">
        <v>6</v>
      </c>
      <c r="B13" s="690" t="s">
        <v>192</v>
      </c>
      <c r="C13" s="16">
        <v>1999</v>
      </c>
      <c r="D13" s="164" t="s">
        <v>116</v>
      </c>
      <c r="E13" s="222" t="s">
        <v>15</v>
      </c>
      <c r="F13" s="223" t="s">
        <v>219</v>
      </c>
      <c r="G13" s="103">
        <v>45</v>
      </c>
      <c r="H13" s="119">
        <f t="shared" si="0"/>
        <v>912</v>
      </c>
      <c r="I13" s="223">
        <v>9430</v>
      </c>
      <c r="J13" s="221">
        <f t="shared" si="1"/>
        <v>750.19888623707243</v>
      </c>
      <c r="K13" s="223">
        <v>62.5</v>
      </c>
      <c r="L13" s="119">
        <f t="shared" si="2"/>
        <v>715.64885496183206</v>
      </c>
      <c r="M13" s="706">
        <f t="shared" si="3"/>
        <v>2377.8477411989043</v>
      </c>
      <c r="N13" s="658">
        <v>6</v>
      </c>
      <c r="O13" s="225" t="s">
        <v>30</v>
      </c>
      <c r="T13" s="34"/>
      <c r="U13" s="11"/>
      <c r="V13" s="91"/>
      <c r="W13" s="85"/>
      <c r="X13" s="92"/>
    </row>
    <row r="14" spans="1:24" ht="15.75" customHeight="1" thickBot="1" x14ac:dyDescent="0.3">
      <c r="A14" s="219">
        <v>7</v>
      </c>
      <c r="B14" s="690" t="s">
        <v>345</v>
      </c>
      <c r="C14" s="16">
        <v>2003</v>
      </c>
      <c r="D14" s="164" t="s">
        <v>116</v>
      </c>
      <c r="E14" s="219" t="s">
        <v>14</v>
      </c>
      <c r="F14" s="220" t="s">
        <v>220</v>
      </c>
      <c r="G14" s="227">
        <v>38</v>
      </c>
      <c r="H14" s="119">
        <f t="shared" si="0"/>
        <v>800</v>
      </c>
      <c r="I14" s="220">
        <v>10420</v>
      </c>
      <c r="J14" s="221">
        <f t="shared" si="1"/>
        <v>828.95783611774061</v>
      </c>
      <c r="K14" s="220">
        <v>63.7</v>
      </c>
      <c r="L14" s="119">
        <f t="shared" si="2"/>
        <v>738.54961832061076</v>
      </c>
      <c r="M14" s="707">
        <f t="shared" si="3"/>
        <v>2367.5074544383515</v>
      </c>
      <c r="N14" s="227">
        <v>7</v>
      </c>
      <c r="O14" s="182" t="s">
        <v>79</v>
      </c>
      <c r="T14" s="34"/>
      <c r="U14" s="11"/>
      <c r="V14" s="91"/>
      <c r="W14" s="85"/>
      <c r="X14" s="92"/>
    </row>
    <row r="15" spans="1:24" ht="15.75" customHeight="1" x14ac:dyDescent="0.25">
      <c r="A15" s="222">
        <v>8</v>
      </c>
      <c r="B15" s="690" t="s">
        <v>131</v>
      </c>
      <c r="C15" s="16">
        <v>2003</v>
      </c>
      <c r="D15" s="164" t="s">
        <v>116</v>
      </c>
      <c r="E15" s="222" t="s">
        <v>12</v>
      </c>
      <c r="F15" s="220" t="s">
        <v>220</v>
      </c>
      <c r="G15" s="227">
        <v>38</v>
      </c>
      <c r="H15" s="119">
        <f t="shared" si="0"/>
        <v>800</v>
      </c>
      <c r="I15" s="223">
        <v>9610</v>
      </c>
      <c r="J15" s="221">
        <f t="shared" si="1"/>
        <v>764.51869530628483</v>
      </c>
      <c r="K15" s="223">
        <v>58.9</v>
      </c>
      <c r="L15" s="119">
        <f t="shared" si="2"/>
        <v>646.94656488549617</v>
      </c>
      <c r="M15" s="706">
        <f t="shared" si="3"/>
        <v>2211.465260191781</v>
      </c>
      <c r="N15" s="227">
        <v>8</v>
      </c>
      <c r="O15" s="362" t="s">
        <v>543</v>
      </c>
      <c r="T15" s="34"/>
      <c r="U15" s="11"/>
      <c r="V15" s="91"/>
      <c r="W15" s="85"/>
      <c r="X15" s="92"/>
    </row>
    <row r="16" spans="1:24" ht="15.75" customHeight="1" thickBot="1" x14ac:dyDescent="0.3">
      <c r="A16" s="219">
        <v>9</v>
      </c>
      <c r="B16" s="377" t="s">
        <v>123</v>
      </c>
      <c r="C16" s="16">
        <v>1992</v>
      </c>
      <c r="D16" s="164" t="s">
        <v>116</v>
      </c>
      <c r="E16" s="222" t="s">
        <v>11</v>
      </c>
      <c r="F16" s="397" t="s">
        <v>223</v>
      </c>
      <c r="G16" s="227">
        <v>34</v>
      </c>
      <c r="H16" s="119">
        <f t="shared" si="0"/>
        <v>736</v>
      </c>
      <c r="I16" s="223">
        <v>9930</v>
      </c>
      <c r="J16" s="221">
        <f t="shared" si="1"/>
        <v>789.97613365155132</v>
      </c>
      <c r="K16" s="223">
        <v>60.3</v>
      </c>
      <c r="L16" s="119">
        <f t="shared" si="2"/>
        <v>673.66412213740455</v>
      </c>
      <c r="M16" s="706">
        <f t="shared" si="3"/>
        <v>2199.640255788956</v>
      </c>
      <c r="N16" s="227">
        <v>9</v>
      </c>
      <c r="O16" s="225" t="s">
        <v>124</v>
      </c>
      <c r="T16" s="34"/>
      <c r="U16" s="11"/>
      <c r="V16" s="91"/>
      <c r="W16" s="85"/>
      <c r="X16" s="92"/>
    </row>
    <row r="17" spans="1:24" ht="15.75" customHeight="1" x14ac:dyDescent="0.25">
      <c r="A17" s="222">
        <v>10</v>
      </c>
      <c r="B17" s="690" t="s">
        <v>139</v>
      </c>
      <c r="C17" s="229">
        <v>2004</v>
      </c>
      <c r="D17" s="230" t="s">
        <v>221</v>
      </c>
      <c r="E17" s="231" t="s">
        <v>9</v>
      </c>
      <c r="F17" s="229" t="s">
        <v>222</v>
      </c>
      <c r="G17" s="229">
        <v>34</v>
      </c>
      <c r="H17" s="232">
        <f t="shared" si="0"/>
        <v>736</v>
      </c>
      <c r="I17" s="233">
        <v>10300</v>
      </c>
      <c r="J17" s="234">
        <f t="shared" si="1"/>
        <v>819.41129673826572</v>
      </c>
      <c r="K17" s="235">
        <v>58.3</v>
      </c>
      <c r="L17" s="708">
        <f t="shared" si="2"/>
        <v>635.49618320610693</v>
      </c>
      <c r="M17" s="709">
        <f t="shared" si="3"/>
        <v>2190.9074799443724</v>
      </c>
      <c r="N17" s="227">
        <v>10</v>
      </c>
      <c r="O17" s="710" t="s">
        <v>94</v>
      </c>
      <c r="T17" s="34"/>
      <c r="U17" s="11"/>
      <c r="V17" s="91"/>
      <c r="W17" s="85"/>
      <c r="X17" s="92"/>
    </row>
    <row r="18" spans="1:24" ht="15.75" customHeight="1" x14ac:dyDescent="0.25">
      <c r="A18" s="711">
        <v>11</v>
      </c>
      <c r="B18" s="693" t="s">
        <v>130</v>
      </c>
      <c r="C18" s="712" t="s">
        <v>92</v>
      </c>
      <c r="D18" s="169" t="s">
        <v>4</v>
      </c>
      <c r="E18" s="711" t="s">
        <v>13</v>
      </c>
      <c r="F18" s="399" t="s">
        <v>223</v>
      </c>
      <c r="G18" s="252">
        <v>34</v>
      </c>
      <c r="H18" s="253">
        <f t="shared" si="0"/>
        <v>736</v>
      </c>
      <c r="I18" s="399">
        <v>10840</v>
      </c>
      <c r="J18" s="253">
        <f t="shared" si="1"/>
        <v>862.37072394590291</v>
      </c>
      <c r="K18" s="399">
        <v>55.3</v>
      </c>
      <c r="L18" s="253">
        <f t="shared" si="2"/>
        <v>578.24427480916029</v>
      </c>
      <c r="M18" s="713">
        <f t="shared" si="3"/>
        <v>2176.6149987550634</v>
      </c>
      <c r="N18" s="714">
        <v>11</v>
      </c>
      <c r="O18" s="362" t="s">
        <v>417</v>
      </c>
      <c r="T18" s="34"/>
      <c r="U18" s="11"/>
      <c r="V18" s="91"/>
      <c r="W18" s="85"/>
      <c r="X18" s="92"/>
    </row>
    <row r="19" spans="1:24" ht="15.75" customHeight="1" thickBot="1" x14ac:dyDescent="0.3">
      <c r="A19" s="450">
        <v>12</v>
      </c>
      <c r="B19" s="715" t="s">
        <v>141</v>
      </c>
      <c r="C19" s="716" t="s">
        <v>38</v>
      </c>
      <c r="D19" s="717" t="s">
        <v>5</v>
      </c>
      <c r="E19" s="718" t="s">
        <v>13</v>
      </c>
      <c r="F19" s="237" t="s">
        <v>534</v>
      </c>
      <c r="G19" s="719">
        <v>38.5</v>
      </c>
      <c r="H19" s="120">
        <f t="shared" si="0"/>
        <v>808</v>
      </c>
      <c r="I19" s="720">
        <v>11000</v>
      </c>
      <c r="J19" s="120">
        <f t="shared" si="1"/>
        <v>875.09944311853621</v>
      </c>
      <c r="K19" s="721">
        <v>50.4</v>
      </c>
      <c r="L19" s="120">
        <f t="shared" si="2"/>
        <v>484.73282442748092</v>
      </c>
      <c r="M19" s="722">
        <f t="shared" si="3"/>
        <v>2167.8322675460172</v>
      </c>
      <c r="N19" s="46">
        <v>12</v>
      </c>
      <c r="O19" s="362" t="s">
        <v>389</v>
      </c>
      <c r="T19" s="34"/>
      <c r="U19" s="11"/>
      <c r="V19" s="91"/>
      <c r="W19" s="85"/>
      <c r="X19" s="92"/>
    </row>
    <row r="20" spans="1:24" ht="15.75" customHeight="1" thickTop="1" x14ac:dyDescent="0.25">
      <c r="A20" s="449">
        <v>13</v>
      </c>
      <c r="B20" s="693" t="s">
        <v>333</v>
      </c>
      <c r="C20" s="23">
        <v>2008</v>
      </c>
      <c r="D20" s="723" t="s">
        <v>4</v>
      </c>
      <c r="E20" s="449" t="s">
        <v>14</v>
      </c>
      <c r="F20" s="724" t="s">
        <v>217</v>
      </c>
      <c r="G20" s="214">
        <v>30.5</v>
      </c>
      <c r="H20" s="121">
        <f t="shared" si="0"/>
        <v>680</v>
      </c>
      <c r="I20" s="725">
        <v>11760</v>
      </c>
      <c r="J20" s="238">
        <f t="shared" si="1"/>
        <v>935.5608591885441</v>
      </c>
      <c r="K20" s="724">
        <v>52.9</v>
      </c>
      <c r="L20" s="121">
        <f t="shared" si="2"/>
        <v>532.44274809160311</v>
      </c>
      <c r="M20" s="726">
        <f t="shared" si="3"/>
        <v>2148.0036072801472</v>
      </c>
      <c r="N20" s="227">
        <v>13</v>
      </c>
      <c r="O20" s="727" t="s">
        <v>121</v>
      </c>
      <c r="T20" s="34"/>
      <c r="U20" s="11"/>
      <c r="V20" s="98"/>
      <c r="W20" s="85"/>
      <c r="X20" s="92"/>
    </row>
    <row r="21" spans="1:24" ht="15.75" customHeight="1" x14ac:dyDescent="0.25">
      <c r="A21" s="222">
        <v>14</v>
      </c>
      <c r="B21" s="362" t="s">
        <v>143</v>
      </c>
      <c r="C21" s="16" t="s">
        <v>92</v>
      </c>
      <c r="D21" s="239" t="s">
        <v>4</v>
      </c>
      <c r="E21" s="240" t="s">
        <v>26</v>
      </c>
      <c r="F21" s="397" t="s">
        <v>544</v>
      </c>
      <c r="G21" s="103">
        <v>39.5</v>
      </c>
      <c r="H21" s="119">
        <f t="shared" si="0"/>
        <v>824</v>
      </c>
      <c r="I21" s="397">
        <v>9290</v>
      </c>
      <c r="J21" s="119">
        <f t="shared" si="1"/>
        <v>739.06125696101833</v>
      </c>
      <c r="K21" s="397">
        <v>55.5</v>
      </c>
      <c r="L21" s="241">
        <f t="shared" si="2"/>
        <v>582.06106870229007</v>
      </c>
      <c r="M21" s="726">
        <f t="shared" si="3"/>
        <v>2145.1223256633084</v>
      </c>
      <c r="N21" s="714">
        <v>14</v>
      </c>
      <c r="O21" s="362" t="s">
        <v>376</v>
      </c>
      <c r="T21" s="34"/>
      <c r="U21" s="11"/>
      <c r="V21" s="98"/>
      <c r="W21" s="85"/>
      <c r="X21" s="92"/>
    </row>
    <row r="22" spans="1:24" ht="15.75" customHeight="1" x14ac:dyDescent="0.25">
      <c r="A22" s="219">
        <v>15</v>
      </c>
      <c r="B22" s="693" t="s">
        <v>128</v>
      </c>
      <c r="C22" s="16" t="s">
        <v>31</v>
      </c>
      <c r="D22" s="728" t="s">
        <v>116</v>
      </c>
      <c r="E22" s="222" t="s">
        <v>12</v>
      </c>
      <c r="F22" s="223" t="s">
        <v>224</v>
      </c>
      <c r="G22" s="729">
        <v>37.5</v>
      </c>
      <c r="H22" s="119">
        <f t="shared" si="0"/>
        <v>792</v>
      </c>
      <c r="I22" s="223">
        <v>9690</v>
      </c>
      <c r="J22" s="221">
        <f t="shared" si="1"/>
        <v>770.88305489260142</v>
      </c>
      <c r="K22" s="223">
        <v>52.8</v>
      </c>
      <c r="L22" s="94">
        <f t="shared" si="2"/>
        <v>530.53435114503816</v>
      </c>
      <c r="M22" s="238">
        <f t="shared" si="3"/>
        <v>2093.4174060376395</v>
      </c>
      <c r="N22" s="227">
        <v>15</v>
      </c>
      <c r="O22" s="225" t="s">
        <v>225</v>
      </c>
      <c r="T22" s="34"/>
      <c r="U22" s="11"/>
      <c r="V22" s="98"/>
      <c r="W22" s="85"/>
      <c r="X22" s="92"/>
    </row>
    <row r="23" spans="1:24" ht="15.75" customHeight="1" x14ac:dyDescent="0.25">
      <c r="A23" s="222">
        <v>16</v>
      </c>
      <c r="B23" s="8" t="s">
        <v>132</v>
      </c>
      <c r="C23" s="659">
        <v>2001</v>
      </c>
      <c r="D23" s="659" t="s">
        <v>221</v>
      </c>
      <c r="E23" s="88" t="s">
        <v>9</v>
      </c>
      <c r="F23" s="16" t="s">
        <v>226</v>
      </c>
      <c r="G23" s="16">
        <v>28</v>
      </c>
      <c r="H23" s="94">
        <f t="shared" si="0"/>
        <v>640</v>
      </c>
      <c r="I23" s="112">
        <v>9050</v>
      </c>
      <c r="J23" s="242">
        <f t="shared" si="1"/>
        <v>719.96817820206843</v>
      </c>
      <c r="K23" s="243">
        <v>51.7</v>
      </c>
      <c r="L23" s="94">
        <f t="shared" si="2"/>
        <v>509.54198473282452</v>
      </c>
      <c r="M23" s="221">
        <f t="shared" si="3"/>
        <v>1869.5101629348928</v>
      </c>
      <c r="N23" s="158"/>
      <c r="O23" s="244" t="s">
        <v>364</v>
      </c>
      <c r="T23" s="34"/>
      <c r="U23" s="11"/>
      <c r="V23" s="98"/>
      <c r="W23" s="85"/>
      <c r="X23" s="92"/>
    </row>
    <row r="24" spans="1:24" ht="15.75" customHeight="1" x14ac:dyDescent="0.25">
      <c r="A24" s="219">
        <v>17</v>
      </c>
      <c r="B24" s="8" t="s">
        <v>135</v>
      </c>
      <c r="C24" s="16">
        <v>2007</v>
      </c>
      <c r="D24" s="659" t="s">
        <v>4</v>
      </c>
      <c r="E24" s="88" t="s">
        <v>9</v>
      </c>
      <c r="F24" s="16" t="s">
        <v>227</v>
      </c>
      <c r="G24" s="16">
        <v>25.5</v>
      </c>
      <c r="H24" s="94">
        <f t="shared" si="0"/>
        <v>600</v>
      </c>
      <c r="I24" s="448">
        <v>7370</v>
      </c>
      <c r="J24" s="242">
        <f t="shared" si="1"/>
        <v>586.31662688941924</v>
      </c>
      <c r="K24" s="243">
        <v>45.8</v>
      </c>
      <c r="L24" s="94">
        <f t="shared" si="2"/>
        <v>396.94656488549612</v>
      </c>
      <c r="M24" s="221">
        <f t="shared" si="3"/>
        <v>1583.2631917749154</v>
      </c>
      <c r="N24" s="158"/>
      <c r="O24" s="244" t="s">
        <v>364</v>
      </c>
      <c r="T24" s="34"/>
      <c r="U24" s="11"/>
      <c r="V24" s="98"/>
      <c r="W24" s="85"/>
      <c r="X24" s="92"/>
    </row>
    <row r="25" spans="1:24" ht="15.75" customHeight="1" x14ac:dyDescent="0.25">
      <c r="A25" s="162"/>
      <c r="B25" s="55" t="s">
        <v>228</v>
      </c>
      <c r="C25" s="55"/>
      <c r="D25" s="55"/>
      <c r="E25" s="55"/>
      <c r="F25" s="55"/>
      <c r="G25" s="55"/>
      <c r="H25" s="55"/>
      <c r="I25" s="55"/>
      <c r="J25" s="55"/>
      <c r="K25" s="55"/>
      <c r="L25" s="245"/>
      <c r="M25" s="207"/>
      <c r="N25" s="162"/>
      <c r="O25" s="162"/>
      <c r="T25" s="34"/>
      <c r="U25" s="11"/>
      <c r="V25" s="98"/>
      <c r="W25" s="85"/>
      <c r="X25" s="92"/>
    </row>
    <row r="26" spans="1:24" ht="15.75" customHeight="1" x14ac:dyDescent="0.25">
      <c r="A26" s="40"/>
      <c r="B26" s="16" t="s">
        <v>95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2"/>
      <c r="O26" s="162"/>
      <c r="T26" s="34"/>
      <c r="U26" s="11"/>
      <c r="V26" s="98"/>
      <c r="W26" s="85"/>
      <c r="X26" s="92"/>
    </row>
    <row r="27" spans="1:24" ht="15.75" customHeight="1" x14ac:dyDescent="0.25">
      <c r="A27" s="40"/>
      <c r="B27" s="259" t="s">
        <v>96</v>
      </c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162"/>
      <c r="O27" s="162"/>
      <c r="T27" s="34"/>
      <c r="U27" s="11"/>
      <c r="V27" s="98"/>
      <c r="W27" s="85"/>
      <c r="X27" s="92"/>
    </row>
    <row r="28" spans="1:24" ht="15.75" customHeight="1" x14ac:dyDescent="0.25">
      <c r="A28" s="40"/>
      <c r="B28" s="47" t="s">
        <v>97</v>
      </c>
      <c r="C28" s="47"/>
      <c r="D28" s="256"/>
      <c r="E28" s="256"/>
      <c r="F28" s="256"/>
      <c r="G28" s="257"/>
      <c r="H28" s="256"/>
      <c r="I28" s="258"/>
      <c r="J28" s="256"/>
      <c r="K28" s="256"/>
      <c r="L28" s="256"/>
      <c r="M28" s="256"/>
      <c r="N28" s="162"/>
      <c r="O28" s="162"/>
      <c r="T28" s="68"/>
      <c r="U28" s="11"/>
      <c r="V28" s="98"/>
      <c r="W28" s="85"/>
      <c r="X28" s="92"/>
    </row>
    <row r="29" spans="1:24" ht="15.75" customHeight="1" x14ac:dyDescent="0.25">
      <c r="A29" s="40"/>
      <c r="B29" s="113" t="s">
        <v>545</v>
      </c>
      <c r="C29" s="114" t="s">
        <v>546</v>
      </c>
      <c r="D29" s="115"/>
      <c r="E29" s="115"/>
      <c r="F29" s="73"/>
      <c r="G29" s="311"/>
      <c r="H29" s="47"/>
      <c r="I29" s="283"/>
      <c r="J29" s="59"/>
      <c r="K29" s="59"/>
      <c r="L29" s="59"/>
      <c r="M29" s="59"/>
      <c r="N29" s="56"/>
      <c r="O29" s="134"/>
      <c r="T29" s="99"/>
      <c r="U29" s="100"/>
      <c r="V29" s="101"/>
      <c r="W29" s="85"/>
      <c r="X29" s="102"/>
    </row>
    <row r="30" spans="1:24" ht="15.75" customHeight="1" x14ac:dyDescent="0.25">
      <c r="A30" s="40"/>
      <c r="B30" s="47" t="s">
        <v>98</v>
      </c>
      <c r="C30" s="47"/>
      <c r="D30" s="256"/>
      <c r="E30" s="256"/>
      <c r="F30" s="256"/>
      <c r="G30" s="257"/>
      <c r="H30" s="256"/>
      <c r="I30" s="258"/>
      <c r="J30" s="256"/>
      <c r="K30" s="256"/>
      <c r="L30" s="256"/>
      <c r="M30" s="256"/>
      <c r="N30" s="162"/>
      <c r="O30" s="162"/>
      <c r="T30" s="34"/>
      <c r="U30" s="11"/>
      <c r="V30" s="98"/>
      <c r="W30" s="85"/>
      <c r="X30" s="92"/>
    </row>
    <row r="31" spans="1:24" ht="15.75" customHeight="1" x14ac:dyDescent="0.25">
      <c r="A31" s="320" t="s">
        <v>138</v>
      </c>
      <c r="B31" s="314" t="s">
        <v>139</v>
      </c>
      <c r="C31" s="656" t="s">
        <v>31</v>
      </c>
      <c r="D31" s="315" t="s">
        <v>116</v>
      </c>
      <c r="E31" s="316" t="s">
        <v>102</v>
      </c>
      <c r="F31" s="317" t="s">
        <v>229</v>
      </c>
      <c r="G31" s="655">
        <v>32.5</v>
      </c>
      <c r="H31" s="318">
        <f>((G31+12)*1000)/62.5</f>
        <v>712</v>
      </c>
      <c r="I31" s="317">
        <v>9840</v>
      </c>
      <c r="J31" s="319">
        <f>I31*1000/12570</f>
        <v>782.81622911694512</v>
      </c>
      <c r="K31" s="317">
        <v>56</v>
      </c>
      <c r="L31" s="318">
        <f>(K31-25)*1000/52.4</f>
        <v>591.60305343511448</v>
      </c>
      <c r="M31" s="319">
        <f>H31+J31+L31</f>
        <v>2086.4192825520595</v>
      </c>
      <c r="N31" s="320"/>
      <c r="O31" s="321" t="s">
        <v>27</v>
      </c>
      <c r="T31" s="68"/>
      <c r="U31" s="11"/>
      <c r="V31" s="98"/>
      <c r="W31" s="85"/>
      <c r="X31" s="92"/>
    </row>
    <row r="32" spans="1:24" ht="15.75" customHeight="1" x14ac:dyDescent="0.25">
      <c r="A32" s="322"/>
      <c r="B32" s="323"/>
      <c r="C32" s="654"/>
      <c r="D32" s="324"/>
      <c r="E32" s="325"/>
      <c r="F32" s="245"/>
      <c r="G32" s="326"/>
      <c r="H32" s="262"/>
      <c r="I32" s="245"/>
      <c r="J32" s="312"/>
      <c r="K32" s="245"/>
      <c r="L32" s="262"/>
      <c r="M32" s="312"/>
      <c r="N32" s="322"/>
      <c r="O32" s="327"/>
      <c r="T32" s="68"/>
      <c r="U32" s="11"/>
      <c r="V32" s="98"/>
      <c r="W32" s="85"/>
      <c r="X32" s="92"/>
    </row>
    <row r="33" spans="1:25" ht="15.75" customHeight="1" x14ac:dyDescent="0.25">
      <c r="A33" s="322"/>
      <c r="B33" s="323"/>
      <c r="C33" s="654"/>
      <c r="D33" s="324"/>
      <c r="E33" s="325"/>
      <c r="F33" s="245"/>
      <c r="G33" s="326"/>
      <c r="H33" s="262"/>
      <c r="I33" s="245"/>
      <c r="J33" s="312"/>
      <c r="K33" s="245"/>
      <c r="L33" s="262"/>
      <c r="M33" s="312"/>
      <c r="N33" s="322"/>
      <c r="O33" s="327"/>
      <c r="T33" s="68"/>
      <c r="U33" s="11"/>
      <c r="V33" s="98"/>
      <c r="W33" s="85"/>
      <c r="X33" s="92"/>
    </row>
    <row r="34" spans="1:25" ht="15.75" customHeight="1" x14ac:dyDescent="0.25">
      <c r="A34" s="322"/>
      <c r="B34" s="323"/>
      <c r="C34" s="654"/>
      <c r="D34" s="324"/>
      <c r="E34" s="325"/>
      <c r="F34" s="245"/>
      <c r="G34" s="326"/>
      <c r="H34" s="262"/>
      <c r="I34" s="245"/>
      <c r="J34" s="312"/>
      <c r="K34" s="245"/>
      <c r="L34" s="262"/>
      <c r="M34" s="312"/>
      <c r="N34" s="322"/>
      <c r="O34" s="327"/>
      <c r="T34" s="68"/>
      <c r="U34" s="11"/>
      <c r="V34" s="98"/>
      <c r="W34" s="85"/>
      <c r="X34" s="92"/>
    </row>
    <row r="35" spans="1:25" ht="15.75" customHeight="1" x14ac:dyDescent="0.25">
      <c r="A35" s="322"/>
      <c r="B35" s="323"/>
      <c r="C35" s="654"/>
      <c r="D35" s="324"/>
      <c r="E35" s="325"/>
      <c r="F35" s="245"/>
      <c r="G35" s="326"/>
      <c r="H35" s="262"/>
      <c r="I35" s="245"/>
      <c r="J35" s="312"/>
      <c r="K35" s="245"/>
      <c r="L35" s="262"/>
      <c r="M35" s="312"/>
      <c r="N35" s="322"/>
      <c r="O35" s="327"/>
      <c r="T35" s="68"/>
      <c r="U35" s="11"/>
      <c r="V35" s="98"/>
      <c r="W35" s="85"/>
      <c r="X35" s="92"/>
    </row>
    <row r="36" spans="1:25" x14ac:dyDescent="0.25">
      <c r="A36" s="1084" t="s">
        <v>18</v>
      </c>
      <c r="B36" s="1084"/>
      <c r="C36" s="1084"/>
      <c r="D36" s="1084"/>
      <c r="E36" s="1084"/>
      <c r="F36" s="1084"/>
      <c r="G36" s="1084"/>
      <c r="H36" s="1084"/>
      <c r="I36" s="1084"/>
      <c r="J36" s="1084"/>
      <c r="K36" s="1084"/>
      <c r="L36" s="1084"/>
      <c r="M36" s="1084"/>
      <c r="N36" s="1084"/>
      <c r="O36" s="1084"/>
      <c r="T36" s="108"/>
      <c r="U36" s="108"/>
      <c r="V36" s="108"/>
      <c r="W36" s="109"/>
      <c r="X36" s="108"/>
    </row>
    <row r="37" spans="1:25" s="48" customFormat="1" ht="16.5" customHeight="1" x14ac:dyDescent="0.25">
      <c r="A37" s="1084" t="s">
        <v>560</v>
      </c>
      <c r="B37" s="1084"/>
      <c r="C37" s="1084"/>
      <c r="D37" s="1084"/>
      <c r="E37" s="1084"/>
      <c r="F37" s="1084"/>
      <c r="G37" s="1084"/>
      <c r="H37" s="1084"/>
      <c r="I37" s="1084"/>
      <c r="J37" s="1084"/>
      <c r="K37" s="1084"/>
      <c r="L37" s="1084"/>
      <c r="M37" s="1084"/>
      <c r="N37" s="1084"/>
      <c r="O37" s="1084"/>
      <c r="P37"/>
      <c r="Q37"/>
      <c r="R37"/>
      <c r="S37"/>
      <c r="T37" s="50"/>
      <c r="U37" s="50"/>
      <c r="V37" s="50"/>
      <c r="W37" s="50"/>
      <c r="X37" s="50"/>
      <c r="Y37" s="168"/>
    </row>
    <row r="38" spans="1:25" s="48" customFormat="1" ht="16.5" customHeight="1" x14ac:dyDescent="0.25">
      <c r="A38" s="1084" t="s">
        <v>63</v>
      </c>
      <c r="B38" s="1084"/>
      <c r="C38" s="1084"/>
      <c r="D38" s="1084"/>
      <c r="E38" s="1084"/>
      <c r="F38" s="1084"/>
      <c r="G38" s="1084"/>
      <c r="H38" s="1084"/>
      <c r="I38" s="1084"/>
      <c r="J38" s="1084"/>
      <c r="K38" s="1084"/>
      <c r="L38" s="1084"/>
      <c r="M38" s="1084"/>
      <c r="N38" s="1084"/>
      <c r="O38" s="1084"/>
      <c r="P38"/>
      <c r="Q38"/>
      <c r="R38"/>
      <c r="S38"/>
      <c r="T38" s="50"/>
      <c r="U38" s="50"/>
      <c r="V38" s="50"/>
      <c r="W38" s="50"/>
      <c r="X38" s="50"/>
      <c r="Y38" s="168"/>
    </row>
    <row r="39" spans="1:25" s="48" customFormat="1" ht="16.5" customHeight="1" x14ac:dyDescent="0.25">
      <c r="A39" s="65"/>
      <c r="B39" s="75"/>
      <c r="C39" s="75"/>
      <c r="D39" s="75"/>
      <c r="E39" s="75"/>
      <c r="F39" s="73"/>
      <c r="G39" s="75"/>
      <c r="H39" s="75" t="s">
        <v>230</v>
      </c>
      <c r="I39" s="42"/>
      <c r="J39" s="75"/>
      <c r="K39" s="75"/>
      <c r="L39" s="75"/>
      <c r="M39" s="75"/>
      <c r="N39" s="42"/>
      <c r="O39" s="247"/>
      <c r="P39"/>
      <c r="Q39"/>
      <c r="R39"/>
      <c r="S39"/>
      <c r="T39" s="50"/>
      <c r="U39" s="50"/>
      <c r="V39" s="50"/>
      <c r="W39" s="50"/>
      <c r="X39" s="50"/>
      <c r="Y39" s="168"/>
    </row>
    <row r="40" spans="1:25" s="48" customFormat="1" ht="16.5" customHeight="1" x14ac:dyDescent="0.25">
      <c r="A40" s="1182" t="s">
        <v>230</v>
      </c>
      <c r="B40" s="1183"/>
      <c r="C40" s="1184" t="s">
        <v>64</v>
      </c>
      <c r="D40" s="1187" t="s">
        <v>65</v>
      </c>
      <c r="E40" s="1187" t="s">
        <v>17</v>
      </c>
      <c r="F40" s="1182" t="s">
        <v>66</v>
      </c>
      <c r="G40" s="1190"/>
      <c r="H40" s="1183"/>
      <c r="I40" s="1191" t="s">
        <v>67</v>
      </c>
      <c r="J40" s="1192"/>
      <c r="K40" s="1191" t="s">
        <v>68</v>
      </c>
      <c r="L40" s="1192"/>
      <c r="M40" s="1193" t="s">
        <v>69</v>
      </c>
      <c r="N40" s="1196" t="s">
        <v>70</v>
      </c>
      <c r="O40" s="1199" t="s">
        <v>71</v>
      </c>
      <c r="P40"/>
      <c r="Q40"/>
      <c r="R40"/>
      <c r="S40"/>
      <c r="T40" s="215"/>
      <c r="U40" s="215"/>
      <c r="V40" s="215"/>
      <c r="W40" s="215"/>
      <c r="X40" s="216"/>
      <c r="Y40" s="168"/>
    </row>
    <row r="41" spans="1:25" s="48" customFormat="1" ht="16.5" customHeight="1" x14ac:dyDescent="0.25">
      <c r="A41" s="1202" t="s">
        <v>20</v>
      </c>
      <c r="B41" s="1211" t="s">
        <v>21</v>
      </c>
      <c r="C41" s="1185"/>
      <c r="D41" s="1188"/>
      <c r="E41" s="1188"/>
      <c r="F41" s="1207" t="s">
        <v>72</v>
      </c>
      <c r="G41" s="1209" t="s">
        <v>73</v>
      </c>
      <c r="H41" s="51" t="s">
        <v>62</v>
      </c>
      <c r="I41" s="660" t="s">
        <v>106</v>
      </c>
      <c r="J41" s="51" t="s">
        <v>62</v>
      </c>
      <c r="K41" s="77" t="s">
        <v>104</v>
      </c>
      <c r="L41" s="51" t="s">
        <v>62</v>
      </c>
      <c r="M41" s="1194"/>
      <c r="N41" s="1197"/>
      <c r="O41" s="1200"/>
      <c r="P41"/>
      <c r="Q41"/>
      <c r="R41"/>
      <c r="S41"/>
      <c r="T41" s="248"/>
      <c r="U41" s="170"/>
      <c r="V41" s="249"/>
      <c r="W41" s="170"/>
      <c r="X41" s="216"/>
      <c r="Y41" s="168"/>
    </row>
    <row r="42" spans="1:25" s="48" customFormat="1" ht="16.5" customHeight="1" x14ac:dyDescent="0.25">
      <c r="A42" s="1203"/>
      <c r="B42" s="1211"/>
      <c r="C42" s="1186"/>
      <c r="D42" s="1189"/>
      <c r="E42" s="1189"/>
      <c r="F42" s="1208"/>
      <c r="G42" s="1210"/>
      <c r="H42" s="78" t="s">
        <v>107</v>
      </c>
      <c r="I42" s="165" t="s">
        <v>108</v>
      </c>
      <c r="J42" s="78" t="s">
        <v>107</v>
      </c>
      <c r="K42" s="79" t="s">
        <v>105</v>
      </c>
      <c r="L42" s="78" t="s">
        <v>107</v>
      </c>
      <c r="M42" s="1195"/>
      <c r="N42" s="1198"/>
      <c r="O42" s="1201"/>
      <c r="P42"/>
      <c r="Q42"/>
      <c r="R42"/>
      <c r="S42"/>
      <c r="T42" s="248"/>
      <c r="U42" s="170"/>
      <c r="V42" s="249"/>
      <c r="W42" s="170"/>
      <c r="X42" s="216"/>
      <c r="Y42" s="168"/>
    </row>
    <row r="43" spans="1:25" s="48" customFormat="1" ht="16.5" customHeight="1" x14ac:dyDescent="0.25">
      <c r="A43" s="250">
        <v>1</v>
      </c>
      <c r="B43" s="423" t="s">
        <v>129</v>
      </c>
      <c r="C43" s="827" t="s">
        <v>40</v>
      </c>
      <c r="D43" s="15" t="s">
        <v>4</v>
      </c>
      <c r="E43" s="822" t="s">
        <v>10</v>
      </c>
      <c r="F43" s="397" t="s">
        <v>541</v>
      </c>
      <c r="G43" s="16">
        <v>42.5</v>
      </c>
      <c r="H43" s="119">
        <f t="shared" ref="H43:H58" si="4">((G43+12)*1000)/62.5</f>
        <v>872</v>
      </c>
      <c r="I43" s="829">
        <v>9820</v>
      </c>
      <c r="J43" s="119">
        <f t="shared" ref="J43:J58" si="5">I43*1000/12570</f>
        <v>781.22513922036592</v>
      </c>
      <c r="K43" s="829">
        <v>66.5</v>
      </c>
      <c r="L43" s="94">
        <f t="shared" ref="L43:L58" si="6">(K43-25)*1000/52.4</f>
        <v>791.98473282442751</v>
      </c>
      <c r="M43" s="221">
        <f>H43+J43+L43</f>
        <v>2445.2098720447934</v>
      </c>
      <c r="N43" s="5">
        <v>1</v>
      </c>
      <c r="O43" s="377" t="s">
        <v>376</v>
      </c>
      <c r="P43"/>
      <c r="Q43"/>
      <c r="R43"/>
      <c r="S43"/>
      <c r="T43"/>
      <c r="U43"/>
      <c r="V43"/>
      <c r="W43"/>
      <c r="X43"/>
      <c r="Y43"/>
    </row>
    <row r="44" spans="1:25" s="48" customFormat="1" ht="16.5" customHeight="1" x14ac:dyDescent="0.25">
      <c r="A44" s="250">
        <v>2</v>
      </c>
      <c r="B44" s="423" t="s">
        <v>130</v>
      </c>
      <c r="C44" s="827">
        <v>2005</v>
      </c>
      <c r="D44" s="15" t="s">
        <v>4</v>
      </c>
      <c r="E44" s="822" t="s">
        <v>13</v>
      </c>
      <c r="F44" s="397" t="s">
        <v>223</v>
      </c>
      <c r="G44" s="16">
        <v>34</v>
      </c>
      <c r="H44" s="119">
        <f t="shared" si="4"/>
        <v>736</v>
      </c>
      <c r="I44" s="829">
        <v>10840</v>
      </c>
      <c r="J44" s="119">
        <f t="shared" si="5"/>
        <v>862.37072394590291</v>
      </c>
      <c r="K44" s="829">
        <v>55.3</v>
      </c>
      <c r="L44" s="94">
        <f t="shared" si="6"/>
        <v>578.24427480916029</v>
      </c>
      <c r="M44" s="221">
        <f>SUM(H44,J44,L44)</f>
        <v>2176.6149987550634</v>
      </c>
      <c r="N44" s="664">
        <v>2</v>
      </c>
      <c r="O44" s="377" t="s">
        <v>417</v>
      </c>
      <c r="P44"/>
      <c r="Q44"/>
      <c r="R44"/>
      <c r="S44"/>
      <c r="T44"/>
      <c r="U44"/>
      <c r="V44"/>
      <c r="W44"/>
      <c r="X44"/>
      <c r="Y44"/>
    </row>
    <row r="45" spans="1:25" s="48" customFormat="1" ht="16.5" customHeight="1" x14ac:dyDescent="0.25">
      <c r="A45" s="250">
        <v>3</v>
      </c>
      <c r="B45" s="423" t="s">
        <v>141</v>
      </c>
      <c r="C45" s="827" t="s">
        <v>38</v>
      </c>
      <c r="D45" s="15" t="s">
        <v>5</v>
      </c>
      <c r="E45" s="822" t="s">
        <v>13</v>
      </c>
      <c r="F45" s="220" t="s">
        <v>534</v>
      </c>
      <c r="G45" s="93">
        <v>38.5</v>
      </c>
      <c r="H45" s="119">
        <f t="shared" si="4"/>
        <v>808</v>
      </c>
      <c r="I45" s="211">
        <v>11000</v>
      </c>
      <c r="J45" s="119">
        <f t="shared" si="5"/>
        <v>875.09944311853621</v>
      </c>
      <c r="K45" s="43">
        <v>50.4</v>
      </c>
      <c r="L45" s="94">
        <f t="shared" si="6"/>
        <v>484.73282442748092</v>
      </c>
      <c r="M45" s="221">
        <f t="shared" ref="M45:M58" si="7">H45+J45+L45</f>
        <v>2167.8322675460172</v>
      </c>
      <c r="N45" s="665" t="s">
        <v>547</v>
      </c>
      <c r="O45" s="377" t="s">
        <v>389</v>
      </c>
      <c r="P45"/>
      <c r="Q45"/>
      <c r="R45"/>
      <c r="S45"/>
      <c r="T45"/>
      <c r="U45"/>
      <c r="V45"/>
      <c r="W45"/>
      <c r="X45"/>
      <c r="Y45"/>
    </row>
    <row r="46" spans="1:25" s="48" customFormat="1" ht="16.5" customHeight="1" x14ac:dyDescent="0.25">
      <c r="A46" s="250">
        <v>4</v>
      </c>
      <c r="B46" s="377" t="s">
        <v>333</v>
      </c>
      <c r="C46" s="827">
        <v>2008</v>
      </c>
      <c r="D46" s="15" t="s">
        <v>4</v>
      </c>
      <c r="E46" s="823" t="s">
        <v>14</v>
      </c>
      <c r="F46" s="397" t="s">
        <v>217</v>
      </c>
      <c r="G46" s="16">
        <v>30.5</v>
      </c>
      <c r="H46" s="119">
        <f t="shared" si="4"/>
        <v>680</v>
      </c>
      <c r="I46" s="829">
        <v>11760</v>
      </c>
      <c r="J46" s="119">
        <f t="shared" si="5"/>
        <v>935.5608591885441</v>
      </c>
      <c r="K46" s="829">
        <v>52.9</v>
      </c>
      <c r="L46" s="94">
        <f t="shared" si="6"/>
        <v>532.44274809160311</v>
      </c>
      <c r="M46" s="221">
        <f t="shared" si="7"/>
        <v>2148.0036072801472</v>
      </c>
      <c r="N46" s="657">
        <v>4</v>
      </c>
      <c r="O46" s="730" t="s">
        <v>121</v>
      </c>
      <c r="P46"/>
      <c r="Q46"/>
      <c r="R46"/>
      <c r="S46"/>
      <c r="T46"/>
      <c r="U46"/>
      <c r="V46"/>
      <c r="W46"/>
      <c r="X46"/>
      <c r="Y46"/>
    </row>
    <row r="47" spans="1:25" s="48" customFormat="1" ht="16.5" customHeight="1" x14ac:dyDescent="0.25">
      <c r="A47" s="250">
        <v>5</v>
      </c>
      <c r="B47" s="423" t="s">
        <v>143</v>
      </c>
      <c r="C47" s="827">
        <v>2005</v>
      </c>
      <c r="D47" s="103" t="s">
        <v>4</v>
      </c>
      <c r="E47" s="824" t="s">
        <v>26</v>
      </c>
      <c r="F47" s="397" t="s">
        <v>544</v>
      </c>
      <c r="G47" s="16">
        <v>39.5</v>
      </c>
      <c r="H47" s="119">
        <f t="shared" si="4"/>
        <v>824</v>
      </c>
      <c r="I47" s="829">
        <v>9290</v>
      </c>
      <c r="J47" s="119">
        <f t="shared" si="5"/>
        <v>739.06125696101833</v>
      </c>
      <c r="K47" s="829">
        <v>55.5</v>
      </c>
      <c r="L47" s="94">
        <f t="shared" si="6"/>
        <v>582.06106870229007</v>
      </c>
      <c r="M47" s="221">
        <f t="shared" si="7"/>
        <v>2145.1223256633084</v>
      </c>
      <c r="N47" s="7">
        <v>5</v>
      </c>
      <c r="O47" s="377" t="s">
        <v>376</v>
      </c>
      <c r="P47"/>
      <c r="Q47"/>
      <c r="R47"/>
      <c r="S47"/>
      <c r="T47"/>
      <c r="U47"/>
      <c r="V47"/>
      <c r="W47"/>
      <c r="X47"/>
      <c r="Y47"/>
    </row>
    <row r="48" spans="1:25" s="48" customFormat="1" ht="16.5" customHeight="1" x14ac:dyDescent="0.25">
      <c r="A48" s="250">
        <v>6</v>
      </c>
      <c r="B48" s="423" t="s">
        <v>332</v>
      </c>
      <c r="C48" s="827" t="s">
        <v>92</v>
      </c>
      <c r="D48" s="147" t="s">
        <v>4</v>
      </c>
      <c r="E48" s="822" t="s">
        <v>14</v>
      </c>
      <c r="F48" s="397" t="s">
        <v>548</v>
      </c>
      <c r="G48" s="16">
        <v>39</v>
      </c>
      <c r="H48" s="119">
        <f t="shared" si="4"/>
        <v>816</v>
      </c>
      <c r="I48" s="829">
        <v>9120</v>
      </c>
      <c r="J48" s="119">
        <f t="shared" si="5"/>
        <v>725.53699284009542</v>
      </c>
      <c r="K48" s="829">
        <v>53.3</v>
      </c>
      <c r="L48" s="94">
        <f t="shared" si="6"/>
        <v>540.07633587786256</v>
      </c>
      <c r="M48" s="221">
        <f t="shared" si="7"/>
        <v>2081.6133287179582</v>
      </c>
      <c r="N48" s="227">
        <v>6</v>
      </c>
      <c r="O48" s="377" t="s">
        <v>390</v>
      </c>
      <c r="P48"/>
      <c r="Q48"/>
      <c r="R48"/>
      <c r="S48"/>
      <c r="T48"/>
      <c r="U48"/>
      <c r="V48"/>
      <c r="W48"/>
      <c r="X48"/>
      <c r="Y48"/>
    </row>
    <row r="49" spans="1:25" s="48" customFormat="1" ht="16.5" customHeight="1" x14ac:dyDescent="0.25">
      <c r="A49" s="250">
        <v>7</v>
      </c>
      <c r="B49" s="423" t="s">
        <v>145</v>
      </c>
      <c r="C49" s="827" t="s">
        <v>38</v>
      </c>
      <c r="D49" s="147" t="s">
        <v>5</v>
      </c>
      <c r="E49" s="822" t="s">
        <v>13</v>
      </c>
      <c r="F49" s="397" t="s">
        <v>236</v>
      </c>
      <c r="G49" s="16">
        <v>32</v>
      </c>
      <c r="H49" s="119">
        <f t="shared" si="4"/>
        <v>704</v>
      </c>
      <c r="I49" s="830">
        <v>9980</v>
      </c>
      <c r="J49" s="119">
        <f t="shared" si="5"/>
        <v>793.95385839299922</v>
      </c>
      <c r="K49" s="829">
        <v>52.1</v>
      </c>
      <c r="L49" s="94">
        <f t="shared" si="6"/>
        <v>517.17557251908397</v>
      </c>
      <c r="M49" s="221">
        <f t="shared" si="7"/>
        <v>2015.1294309120833</v>
      </c>
      <c r="N49" s="227" t="s">
        <v>549</v>
      </c>
      <c r="O49" s="377" t="s">
        <v>389</v>
      </c>
      <c r="P49"/>
      <c r="Q49"/>
      <c r="R49"/>
      <c r="S49"/>
      <c r="T49"/>
      <c r="U49"/>
      <c r="V49"/>
      <c r="W49"/>
      <c r="X49"/>
      <c r="Y49"/>
    </row>
    <row r="50" spans="1:25" s="48" customFormat="1" ht="16.5" customHeight="1" x14ac:dyDescent="0.25">
      <c r="A50" s="250">
        <v>8</v>
      </c>
      <c r="B50" s="423" t="s">
        <v>148</v>
      </c>
      <c r="C50" s="827" t="s">
        <v>47</v>
      </c>
      <c r="D50" s="15" t="s">
        <v>5</v>
      </c>
      <c r="E50" s="822" t="s">
        <v>41</v>
      </c>
      <c r="F50" s="397" t="s">
        <v>218</v>
      </c>
      <c r="G50" s="16">
        <v>40</v>
      </c>
      <c r="H50" s="119">
        <f t="shared" si="4"/>
        <v>832</v>
      </c>
      <c r="I50" s="831">
        <v>8090</v>
      </c>
      <c r="J50" s="119">
        <f t="shared" si="5"/>
        <v>643.59586316626894</v>
      </c>
      <c r="K50" s="831">
        <v>50.6</v>
      </c>
      <c r="L50" s="94">
        <f t="shared" si="6"/>
        <v>488.5496183206107</v>
      </c>
      <c r="M50" s="221">
        <f t="shared" si="7"/>
        <v>1964.1454814868796</v>
      </c>
      <c r="N50" s="227">
        <v>8</v>
      </c>
      <c r="O50" s="731" t="s">
        <v>305</v>
      </c>
      <c r="P50"/>
      <c r="Q50"/>
      <c r="R50"/>
      <c r="S50"/>
      <c r="T50"/>
      <c r="U50"/>
      <c r="V50"/>
      <c r="W50"/>
      <c r="X50"/>
      <c r="Y50"/>
    </row>
    <row r="51" spans="1:25" s="48" customFormat="1" ht="16.5" customHeight="1" x14ac:dyDescent="0.25">
      <c r="A51" s="250">
        <v>13</v>
      </c>
      <c r="B51" s="423" t="s">
        <v>151</v>
      </c>
      <c r="C51" s="827" t="s">
        <v>92</v>
      </c>
      <c r="D51" s="184" t="s">
        <v>4</v>
      </c>
      <c r="E51" s="825" t="s">
        <v>12</v>
      </c>
      <c r="F51" s="397" t="s">
        <v>233</v>
      </c>
      <c r="G51" s="23">
        <v>31</v>
      </c>
      <c r="H51" s="121">
        <f t="shared" si="4"/>
        <v>688</v>
      </c>
      <c r="I51" s="829">
        <v>7870</v>
      </c>
      <c r="J51" s="121">
        <f t="shared" si="5"/>
        <v>626.09387430389813</v>
      </c>
      <c r="K51" s="834">
        <v>58.6</v>
      </c>
      <c r="L51" s="97">
        <f t="shared" si="6"/>
        <v>641.22137404580155</v>
      </c>
      <c r="M51" s="221">
        <f t="shared" si="7"/>
        <v>1955.3152483496997</v>
      </c>
      <c r="N51" s="227" t="s">
        <v>550</v>
      </c>
      <c r="O51" s="377" t="s">
        <v>394</v>
      </c>
      <c r="P51"/>
      <c r="Q51"/>
      <c r="R51"/>
      <c r="S51"/>
      <c r="T51"/>
      <c r="U51"/>
      <c r="V51"/>
      <c r="W51"/>
      <c r="X51"/>
      <c r="Y51"/>
    </row>
    <row r="52" spans="1:25" s="48" customFormat="1" ht="19.5" customHeight="1" x14ac:dyDescent="0.25">
      <c r="A52" s="250">
        <v>10</v>
      </c>
      <c r="B52" s="377" t="s">
        <v>146</v>
      </c>
      <c r="C52" s="827" t="s">
        <v>92</v>
      </c>
      <c r="D52" s="184" t="s">
        <v>4</v>
      </c>
      <c r="E52" s="822" t="s">
        <v>26</v>
      </c>
      <c r="F52" s="398" t="s">
        <v>236</v>
      </c>
      <c r="G52" s="23">
        <v>32</v>
      </c>
      <c r="H52" s="121">
        <f t="shared" si="4"/>
        <v>704</v>
      </c>
      <c r="I52" s="829">
        <v>8360</v>
      </c>
      <c r="J52" s="121">
        <f t="shared" si="5"/>
        <v>665.07557677008754</v>
      </c>
      <c r="K52" s="835">
        <v>55.7</v>
      </c>
      <c r="L52" s="97">
        <f t="shared" si="6"/>
        <v>585.87786259541997</v>
      </c>
      <c r="M52" s="221">
        <f t="shared" si="7"/>
        <v>1954.9534393655076</v>
      </c>
      <c r="N52" s="227">
        <v>10</v>
      </c>
      <c r="O52" s="377" t="s">
        <v>376</v>
      </c>
      <c r="P52"/>
      <c r="Q52"/>
      <c r="R52"/>
      <c r="S52"/>
      <c r="T52"/>
      <c r="U52"/>
      <c r="V52"/>
      <c r="W52"/>
      <c r="X52"/>
      <c r="Y52"/>
    </row>
    <row r="53" spans="1:25" s="48" customFormat="1" ht="16.5" customHeight="1" x14ac:dyDescent="0.25">
      <c r="A53" s="250">
        <v>11</v>
      </c>
      <c r="B53" s="423" t="s">
        <v>142</v>
      </c>
      <c r="C53" s="827" t="s">
        <v>40</v>
      </c>
      <c r="D53" s="15" t="s">
        <v>4</v>
      </c>
      <c r="E53" s="822" t="s">
        <v>46</v>
      </c>
      <c r="F53" s="397" t="s">
        <v>231</v>
      </c>
      <c r="G53" s="16">
        <v>31.5</v>
      </c>
      <c r="H53" s="119">
        <f t="shared" si="4"/>
        <v>696</v>
      </c>
      <c r="I53" s="829">
        <v>7950</v>
      </c>
      <c r="J53" s="119">
        <f t="shared" si="5"/>
        <v>632.45823389021484</v>
      </c>
      <c r="K53" s="829">
        <v>56.5</v>
      </c>
      <c r="L53" s="94">
        <f t="shared" si="6"/>
        <v>601.14503816793899</v>
      </c>
      <c r="M53" s="221">
        <f t="shared" si="7"/>
        <v>1929.6032720581538</v>
      </c>
      <c r="N53" s="227">
        <v>11</v>
      </c>
      <c r="O53" s="362" t="s">
        <v>387</v>
      </c>
      <c r="P53"/>
      <c r="Q53"/>
      <c r="R53"/>
      <c r="S53"/>
      <c r="T53"/>
      <c r="U53"/>
      <c r="V53"/>
      <c r="W53"/>
      <c r="X53"/>
      <c r="Y53"/>
    </row>
    <row r="54" spans="1:25" s="48" customFormat="1" ht="16.5" customHeight="1" x14ac:dyDescent="0.25">
      <c r="A54" s="250">
        <v>12</v>
      </c>
      <c r="B54" s="423" t="s">
        <v>144</v>
      </c>
      <c r="C54" s="827" t="s">
        <v>92</v>
      </c>
      <c r="D54" s="251" t="s">
        <v>4</v>
      </c>
      <c r="E54" s="826" t="s">
        <v>15</v>
      </c>
      <c r="F54" s="399" t="s">
        <v>366</v>
      </c>
      <c r="G54" s="712">
        <v>26</v>
      </c>
      <c r="H54" s="253">
        <f t="shared" si="4"/>
        <v>608</v>
      </c>
      <c r="I54" s="829">
        <v>8590</v>
      </c>
      <c r="J54" s="253">
        <f t="shared" si="5"/>
        <v>683.37311058074783</v>
      </c>
      <c r="K54" s="836">
        <v>55.1</v>
      </c>
      <c r="L54" s="95">
        <f t="shared" si="6"/>
        <v>574.4274809160305</v>
      </c>
      <c r="M54" s="221">
        <f t="shared" si="7"/>
        <v>1865.8005914967785</v>
      </c>
      <c r="N54" s="227">
        <v>12</v>
      </c>
      <c r="O54" s="362" t="s">
        <v>424</v>
      </c>
      <c r="P54"/>
      <c r="Q54"/>
      <c r="R54"/>
      <c r="S54"/>
      <c r="T54"/>
      <c r="U54"/>
      <c r="V54"/>
      <c r="W54"/>
      <c r="X54"/>
      <c r="Y54"/>
    </row>
    <row r="55" spans="1:25" s="48" customFormat="1" ht="16.5" customHeight="1" x14ac:dyDescent="0.25">
      <c r="A55" s="250">
        <v>10</v>
      </c>
      <c r="B55" s="228" t="s">
        <v>152</v>
      </c>
      <c r="C55" s="820" t="s">
        <v>39</v>
      </c>
      <c r="D55" s="732" t="s">
        <v>4</v>
      </c>
      <c r="E55" s="231" t="s">
        <v>9</v>
      </c>
      <c r="F55" s="733" t="s">
        <v>232</v>
      </c>
      <c r="G55" s="229">
        <v>33</v>
      </c>
      <c r="H55" s="734">
        <f t="shared" si="4"/>
        <v>720</v>
      </c>
      <c r="I55" s="832">
        <v>6430</v>
      </c>
      <c r="J55" s="232">
        <f t="shared" si="5"/>
        <v>511.5354017501989</v>
      </c>
      <c r="K55" s="832">
        <v>57.3</v>
      </c>
      <c r="L55" s="708">
        <f t="shared" si="6"/>
        <v>616.41221374045801</v>
      </c>
      <c r="M55" s="234">
        <f t="shared" si="7"/>
        <v>1847.947615490657</v>
      </c>
      <c r="N55" s="227" t="s">
        <v>551</v>
      </c>
      <c r="O55" s="735" t="s">
        <v>30</v>
      </c>
      <c r="P55"/>
      <c r="Q55"/>
      <c r="R55"/>
      <c r="S55"/>
      <c r="T55"/>
      <c r="U55"/>
      <c r="V55"/>
      <c r="W55"/>
      <c r="X55"/>
      <c r="Y55"/>
    </row>
    <row r="56" spans="1:25" s="48" customFormat="1" ht="16.5" customHeight="1" x14ac:dyDescent="0.25">
      <c r="A56" s="250">
        <v>13</v>
      </c>
      <c r="B56" s="228" t="s">
        <v>552</v>
      </c>
      <c r="C56" s="819">
        <v>2007</v>
      </c>
      <c r="D56" s="231" t="s">
        <v>4</v>
      </c>
      <c r="E56" s="231" t="s">
        <v>9</v>
      </c>
      <c r="F56" s="229" t="s">
        <v>553</v>
      </c>
      <c r="G56" s="229">
        <v>30.5</v>
      </c>
      <c r="H56" s="232">
        <f t="shared" si="4"/>
        <v>680</v>
      </c>
      <c r="I56" s="736">
        <v>7840</v>
      </c>
      <c r="J56" s="708">
        <f t="shared" si="5"/>
        <v>623.70723945902944</v>
      </c>
      <c r="K56" s="833">
        <v>47.8</v>
      </c>
      <c r="L56" s="737">
        <f t="shared" si="6"/>
        <v>435.11450381679384</v>
      </c>
      <c r="M56" s="234">
        <f t="shared" si="7"/>
        <v>1738.8217432758233</v>
      </c>
      <c r="N56" s="227">
        <v>14</v>
      </c>
      <c r="O56" s="236" t="s">
        <v>364</v>
      </c>
      <c r="P56"/>
      <c r="Q56"/>
      <c r="R56"/>
      <c r="S56"/>
      <c r="T56"/>
      <c r="U56"/>
      <c r="V56"/>
      <c r="W56"/>
      <c r="X56"/>
      <c r="Y56"/>
    </row>
    <row r="57" spans="1:25" s="48" customFormat="1" ht="16.5" customHeight="1" x14ac:dyDescent="0.25">
      <c r="A57" s="250">
        <v>14</v>
      </c>
      <c r="B57" s="228" t="s">
        <v>134</v>
      </c>
      <c r="C57" s="820">
        <v>2011</v>
      </c>
      <c r="D57" s="738" t="s">
        <v>5</v>
      </c>
      <c r="E57" s="231" t="s">
        <v>9</v>
      </c>
      <c r="F57" s="739" t="s">
        <v>554</v>
      </c>
      <c r="G57" s="828">
        <v>27</v>
      </c>
      <c r="H57" s="737">
        <f t="shared" si="4"/>
        <v>624</v>
      </c>
      <c r="I57" s="740">
        <v>7070</v>
      </c>
      <c r="J57" s="737">
        <f t="shared" si="5"/>
        <v>562.45027844073195</v>
      </c>
      <c r="K57" s="739">
        <v>39.700000000000003</v>
      </c>
      <c r="L57" s="737">
        <f t="shared" si="6"/>
        <v>280.53435114503827</v>
      </c>
      <c r="M57" s="234">
        <f t="shared" si="7"/>
        <v>1466.9846295857701</v>
      </c>
      <c r="N57" s="227">
        <v>15</v>
      </c>
      <c r="O57" s="236" t="s">
        <v>364</v>
      </c>
      <c r="P57"/>
      <c r="Q57"/>
      <c r="R57"/>
      <c r="S57"/>
      <c r="T57"/>
      <c r="U57"/>
      <c r="V57"/>
      <c r="W57"/>
      <c r="X57"/>
      <c r="Y57"/>
    </row>
    <row r="58" spans="1:25" s="48" customFormat="1" ht="16.5" customHeight="1" x14ac:dyDescent="0.25">
      <c r="A58" s="250">
        <v>15</v>
      </c>
      <c r="B58" s="228" t="s">
        <v>170</v>
      </c>
      <c r="C58" s="821">
        <v>2011</v>
      </c>
      <c r="D58" s="272" t="s">
        <v>5</v>
      </c>
      <c r="E58" s="231" t="s">
        <v>9</v>
      </c>
      <c r="F58" s="741" t="s">
        <v>555</v>
      </c>
      <c r="G58" s="229">
        <v>22.5</v>
      </c>
      <c r="H58" s="742">
        <f t="shared" si="4"/>
        <v>552</v>
      </c>
      <c r="I58" s="743">
        <v>3790</v>
      </c>
      <c r="J58" s="708">
        <f t="shared" si="5"/>
        <v>301.51153540175022</v>
      </c>
      <c r="K58" s="744">
        <v>36.1</v>
      </c>
      <c r="L58" s="737">
        <f t="shared" si="6"/>
        <v>211.83206106870233</v>
      </c>
      <c r="M58" s="234">
        <f t="shared" si="7"/>
        <v>1065.3435964704527</v>
      </c>
      <c r="N58" s="227">
        <v>16</v>
      </c>
      <c r="O58" s="236" t="s">
        <v>364</v>
      </c>
      <c r="P58"/>
      <c r="Q58"/>
      <c r="R58"/>
      <c r="S58"/>
      <c r="T58"/>
      <c r="U58"/>
      <c r="V58"/>
      <c r="W58"/>
      <c r="X58"/>
      <c r="Y58"/>
    </row>
    <row r="59" spans="1:25" s="48" customFormat="1" ht="16.5" customHeight="1" x14ac:dyDescent="0.25">
      <c r="P59"/>
      <c r="Q59"/>
      <c r="R59"/>
      <c r="S59"/>
      <c r="T59"/>
      <c r="U59"/>
      <c r="V59"/>
      <c r="W59"/>
      <c r="X59"/>
      <c r="Y59"/>
    </row>
    <row r="60" spans="1:25" s="48" customFormat="1" ht="16.5" customHeight="1" x14ac:dyDescent="0.25">
      <c r="A60" s="1212" t="s">
        <v>95</v>
      </c>
      <c r="B60" s="1212"/>
      <c r="C60" s="1212"/>
      <c r="D60" s="1212"/>
      <c r="E60" s="1212"/>
      <c r="F60" s="1212"/>
      <c r="G60" s="1212"/>
      <c r="H60" s="1212"/>
      <c r="I60" s="1212"/>
      <c r="J60" s="1212"/>
      <c r="K60" s="1212"/>
      <c r="L60" s="1212"/>
      <c r="M60" s="56"/>
      <c r="N60" s="56"/>
      <c r="O60" s="56"/>
      <c r="P60"/>
      <c r="Q60"/>
      <c r="R60"/>
      <c r="S60"/>
      <c r="T60"/>
      <c r="U60"/>
      <c r="V60"/>
      <c r="W60"/>
      <c r="X60"/>
      <c r="Y60"/>
    </row>
    <row r="61" spans="1:25" s="54" customFormat="1" ht="15.75" customHeight="1" x14ac:dyDescent="0.25">
      <c r="A61" s="1213" t="s">
        <v>96</v>
      </c>
      <c r="B61" s="1213"/>
      <c r="C61" s="1213"/>
      <c r="D61" s="1213"/>
      <c r="E61" s="1213"/>
      <c r="F61" s="1213"/>
      <c r="G61" s="1213"/>
      <c r="H61" s="1213"/>
      <c r="I61" s="1213"/>
      <c r="J61" s="1213"/>
      <c r="K61" s="1213"/>
      <c r="L61" s="1213"/>
      <c r="M61" s="1213"/>
      <c r="N61" s="1213"/>
      <c r="O61" s="1213"/>
      <c r="P61"/>
      <c r="Q61"/>
      <c r="R61"/>
      <c r="S61"/>
      <c r="T61"/>
      <c r="U61"/>
      <c r="V61"/>
      <c r="W61"/>
      <c r="X61"/>
      <c r="Y61"/>
    </row>
    <row r="62" spans="1:25" s="54" customFormat="1" ht="15.75" customHeight="1" x14ac:dyDescent="0.25">
      <c r="A62" s="47" t="s">
        <v>97</v>
      </c>
      <c r="B62" s="73"/>
      <c r="C62" s="47"/>
      <c r="D62" s="256"/>
      <c r="E62" s="256"/>
      <c r="F62" s="256"/>
      <c r="G62" s="257"/>
      <c r="H62" s="256"/>
      <c r="I62" s="258"/>
      <c r="J62" s="113"/>
      <c r="K62" s="114"/>
      <c r="L62" s="115"/>
      <c r="M62" s="115"/>
      <c r="N62" s="73"/>
      <c r="O62" s="257"/>
      <c r="P62"/>
      <c r="Q62"/>
      <c r="R62"/>
      <c r="S62"/>
      <c r="T62"/>
      <c r="U62"/>
      <c r="V62"/>
      <c r="W62"/>
      <c r="X62"/>
      <c r="Y62"/>
    </row>
    <row r="63" spans="1:25" s="54" customFormat="1" ht="15.75" customHeight="1" x14ac:dyDescent="0.25">
      <c r="A63" s="73"/>
      <c r="B63" s="113" t="s">
        <v>545</v>
      </c>
      <c r="D63" s="114" t="s">
        <v>546</v>
      </c>
      <c r="E63" s="115"/>
      <c r="F63" s="115"/>
      <c r="G63" s="73"/>
      <c r="H63" s="311"/>
      <c r="I63" s="47"/>
      <c r="J63" s="283"/>
      <c r="K63" s="59"/>
      <c r="L63" s="59"/>
      <c r="M63" s="73"/>
      <c r="N63" s="259"/>
      <c r="O63" s="260"/>
      <c r="P63"/>
      <c r="Q63"/>
      <c r="R63"/>
      <c r="S63"/>
      <c r="T63"/>
      <c r="U63"/>
      <c r="V63"/>
      <c r="W63"/>
      <c r="X63"/>
      <c r="Y63"/>
    </row>
    <row r="64" spans="1:25" s="54" customFormat="1" ht="15.75" customHeight="1" x14ac:dyDescent="0.25">
      <c r="A64" s="57" t="s">
        <v>228</v>
      </c>
      <c r="B64" s="73"/>
      <c r="C64" s="73"/>
      <c r="D64" s="73"/>
      <c r="E64" s="73"/>
      <c r="F64" s="73"/>
      <c r="G64" s="73"/>
      <c r="H64" s="256"/>
      <c r="I64" s="258"/>
      <c r="J64" s="256"/>
      <c r="K64" s="259"/>
      <c r="L64" s="259"/>
      <c r="M64" s="259"/>
      <c r="N64" s="259"/>
      <c r="O64" s="260"/>
      <c r="P64"/>
      <c r="Q64"/>
      <c r="R64"/>
      <c r="S64"/>
      <c r="T64"/>
      <c r="U64"/>
      <c r="V64"/>
      <c r="W64"/>
      <c r="X64"/>
      <c r="Y64"/>
    </row>
    <row r="65" spans="1:25" s="54" customFormat="1" ht="15.75" customHeight="1" x14ac:dyDescent="0.25">
      <c r="A65" s="259"/>
      <c r="B65" s="73"/>
      <c r="C65" s="73"/>
      <c r="D65" s="73"/>
      <c r="E65" s="73"/>
      <c r="F65" s="73"/>
      <c r="G65" s="73"/>
      <c r="H65" s="73"/>
      <c r="I65" s="73"/>
      <c r="J65" s="73"/>
      <c r="K65" s="259"/>
      <c r="L65" s="259"/>
      <c r="M65" s="259"/>
      <c r="N65" s="259"/>
      <c r="O65" s="255"/>
      <c r="P65"/>
      <c r="Q65"/>
      <c r="R65"/>
      <c r="S65"/>
      <c r="T65"/>
      <c r="U65"/>
      <c r="V65"/>
      <c r="W65"/>
      <c r="X65"/>
      <c r="Y65"/>
    </row>
    <row r="66" spans="1:25" s="54" customFormat="1" ht="15.75" customHeigh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ht="15.75" customHeight="1" x14ac:dyDescent="0.25">
      <c r="A67" s="308"/>
      <c r="B67" s="309"/>
      <c r="C67" s="308"/>
      <c r="D67" s="310"/>
      <c r="E67" s="308"/>
      <c r="F67" s="261"/>
      <c r="G67" s="311"/>
      <c r="H67" s="312"/>
      <c r="I67" s="313"/>
      <c r="J67" s="262"/>
      <c r="K67" s="261"/>
      <c r="L67" s="262"/>
      <c r="M67" s="261"/>
      <c r="N67" s="56"/>
      <c r="O67" s="263"/>
      <c r="T67"/>
      <c r="U67"/>
      <c r="V67"/>
      <c r="W67"/>
      <c r="X67"/>
      <c r="Y67"/>
    </row>
    <row r="68" spans="1:25" ht="15.75" customHeight="1" x14ac:dyDescent="0.25">
      <c r="A68" s="1084" t="s">
        <v>18</v>
      </c>
      <c r="B68" s="1084"/>
      <c r="C68" s="1084"/>
      <c r="D68" s="1084"/>
      <c r="E68" s="1084"/>
      <c r="F68" s="1084"/>
      <c r="G68" s="1084"/>
      <c r="H68" s="1084"/>
      <c r="I68" s="1084"/>
      <c r="J68" s="1084"/>
      <c r="K68" s="1084"/>
      <c r="L68" s="1084"/>
      <c r="M68" s="1084"/>
      <c r="N68" s="1084"/>
      <c r="O68" s="1084"/>
      <c r="T68" s="172"/>
      <c r="U68" s="171"/>
      <c r="V68" s="171"/>
      <c r="W68" s="116"/>
      <c r="X68" s="68"/>
    </row>
    <row r="69" spans="1:25" x14ac:dyDescent="0.25">
      <c r="A69" s="1084" t="s">
        <v>384</v>
      </c>
      <c r="B69" s="1084"/>
      <c r="C69" s="1084"/>
      <c r="D69" s="1084"/>
      <c r="E69" s="1084"/>
      <c r="F69" s="1084"/>
      <c r="G69" s="1084"/>
      <c r="H69" s="1084"/>
      <c r="I69" s="1084"/>
      <c r="J69" s="1084"/>
      <c r="K69" s="1084"/>
      <c r="L69" s="1084"/>
      <c r="M69" s="1084"/>
      <c r="N69" s="1084"/>
      <c r="O69" s="1084"/>
      <c r="T69" s="172"/>
      <c r="U69" s="171"/>
      <c r="V69" s="171"/>
      <c r="W69" s="116"/>
      <c r="X69" s="68"/>
    </row>
    <row r="70" spans="1:25" x14ac:dyDescent="0.25">
      <c r="A70" s="1084" t="s">
        <v>63</v>
      </c>
      <c r="B70" s="1084"/>
      <c r="C70" s="1084"/>
      <c r="D70" s="1084"/>
      <c r="E70" s="1084"/>
      <c r="F70" s="1084"/>
      <c r="G70" s="1084"/>
      <c r="H70" s="1084"/>
      <c r="I70" s="1084"/>
      <c r="J70" s="1084"/>
      <c r="K70" s="1084"/>
      <c r="L70" s="1084"/>
      <c r="M70" s="1084"/>
      <c r="N70" s="1084"/>
      <c r="O70" s="1084"/>
      <c r="T70" s="172"/>
      <c r="U70" s="171"/>
      <c r="V70" s="171"/>
      <c r="W70" s="116"/>
      <c r="X70" s="68"/>
    </row>
    <row r="71" spans="1:25" ht="15" customHeight="1" x14ac:dyDescent="0.25">
      <c r="A71" s="47"/>
      <c r="B71" s="117"/>
      <c r="C71" s="58"/>
      <c r="D71" s="59"/>
      <c r="E71" s="59"/>
      <c r="F71" s="39"/>
      <c r="G71" s="60"/>
      <c r="H71" s="58" t="s">
        <v>235</v>
      </c>
      <c r="I71" s="118"/>
      <c r="J71" s="58"/>
      <c r="K71" s="58"/>
      <c r="L71" s="58"/>
      <c r="M71" s="58"/>
      <c r="N71" s="61"/>
      <c r="O71" s="134"/>
      <c r="T71" s="172"/>
      <c r="U71" s="171"/>
      <c r="V71" s="171"/>
      <c r="W71" s="116"/>
      <c r="X71" s="68"/>
    </row>
    <row r="72" spans="1:25" ht="15" customHeight="1" x14ac:dyDescent="0.25">
      <c r="A72" s="1182" t="s">
        <v>235</v>
      </c>
      <c r="B72" s="1183"/>
      <c r="C72" s="1184" t="s">
        <v>64</v>
      </c>
      <c r="D72" s="1187" t="s">
        <v>65</v>
      </c>
      <c r="E72" s="1187" t="s">
        <v>17</v>
      </c>
      <c r="F72" s="1182" t="s">
        <v>66</v>
      </c>
      <c r="G72" s="1190"/>
      <c r="H72" s="1214"/>
      <c r="I72" s="1191" t="s">
        <v>67</v>
      </c>
      <c r="J72" s="1215"/>
      <c r="K72" s="1191" t="s">
        <v>68</v>
      </c>
      <c r="L72" s="1215"/>
      <c r="M72" s="1193" t="s">
        <v>69</v>
      </c>
      <c r="N72" s="1196" t="s">
        <v>70</v>
      </c>
      <c r="O72" s="1199" t="s">
        <v>71</v>
      </c>
      <c r="T72" s="172"/>
      <c r="U72" s="171"/>
      <c r="V72" s="171"/>
      <c r="W72" s="116"/>
      <c r="X72" s="68"/>
    </row>
    <row r="73" spans="1:25" ht="15" customHeight="1" x14ac:dyDescent="0.25">
      <c r="A73" s="1202" t="s">
        <v>20</v>
      </c>
      <c r="B73" s="1184" t="s">
        <v>21</v>
      </c>
      <c r="C73" s="1205"/>
      <c r="D73" s="1188"/>
      <c r="E73" s="1188"/>
      <c r="F73" s="1207" t="s">
        <v>72</v>
      </c>
      <c r="G73" s="1209" t="s">
        <v>73</v>
      </c>
      <c r="H73" s="51" t="s">
        <v>62</v>
      </c>
      <c r="I73" s="662" t="s">
        <v>106</v>
      </c>
      <c r="J73" s="51" t="s">
        <v>62</v>
      </c>
      <c r="K73" s="264" t="s">
        <v>104</v>
      </c>
      <c r="L73" s="51" t="s">
        <v>62</v>
      </c>
      <c r="M73" s="1216"/>
      <c r="N73" s="1197"/>
      <c r="O73" s="1200"/>
      <c r="T73" s="172"/>
      <c r="U73" s="171"/>
      <c r="V73" s="171"/>
      <c r="W73" s="116"/>
      <c r="X73" s="68"/>
    </row>
    <row r="74" spans="1:25" ht="21" customHeight="1" x14ac:dyDescent="0.25">
      <c r="A74" s="1203"/>
      <c r="B74" s="1206"/>
      <c r="C74" s="1206"/>
      <c r="D74" s="1189"/>
      <c r="E74" s="1189"/>
      <c r="F74" s="1208"/>
      <c r="G74" s="1210"/>
      <c r="H74" s="265" t="s">
        <v>107</v>
      </c>
      <c r="I74" s="266" t="s">
        <v>108</v>
      </c>
      <c r="J74" s="265" t="s">
        <v>107</v>
      </c>
      <c r="K74" s="267" t="s">
        <v>105</v>
      </c>
      <c r="L74" s="265" t="s">
        <v>107</v>
      </c>
      <c r="M74" s="1217"/>
      <c r="N74" s="1198"/>
      <c r="O74" s="1201"/>
      <c r="T74" s="172"/>
      <c r="U74" s="171"/>
      <c r="V74" s="171"/>
      <c r="W74" s="116"/>
      <c r="X74" s="68"/>
    </row>
    <row r="75" spans="1:25" ht="15" customHeight="1" x14ac:dyDescent="0.25">
      <c r="A75" s="268">
        <v>1</v>
      </c>
      <c r="B75" s="8" t="s">
        <v>141</v>
      </c>
      <c r="C75" s="983" t="s">
        <v>38</v>
      </c>
      <c r="D75" s="983" t="s">
        <v>5</v>
      </c>
      <c r="E75" s="269" t="s">
        <v>13</v>
      </c>
      <c r="F75" s="397" t="s">
        <v>534</v>
      </c>
      <c r="G75" s="93">
        <v>50.5</v>
      </c>
      <c r="H75" s="94">
        <f t="shared" ref="H75:H93" si="8">((G75)*1000)/55</f>
        <v>918.18181818181813</v>
      </c>
      <c r="I75" s="211">
        <v>11000</v>
      </c>
      <c r="J75" s="352">
        <f t="shared" ref="J75:J93" si="9">I75*1000/12050</f>
        <v>912.86307053941914</v>
      </c>
      <c r="K75" s="270">
        <v>50.4</v>
      </c>
      <c r="L75" s="352">
        <f t="shared" ref="L75:L89" si="10">(K75-20)*1000/39.1</f>
        <v>777.49360613810734</v>
      </c>
      <c r="M75" s="271">
        <f t="shared" ref="M75:M88" si="11">SUM(H75,J75,L75)</f>
        <v>2608.5384948593446</v>
      </c>
      <c r="N75" s="111">
        <v>1</v>
      </c>
      <c r="O75" s="747" t="s">
        <v>389</v>
      </c>
      <c r="T75" s="172"/>
      <c r="U75" s="171"/>
      <c r="V75" s="171"/>
      <c r="W75" s="116"/>
      <c r="X75" s="68"/>
    </row>
    <row r="76" spans="1:25" ht="15" customHeight="1" x14ac:dyDescent="0.25">
      <c r="A76" s="268">
        <v>2</v>
      </c>
      <c r="B76" s="8" t="s">
        <v>145</v>
      </c>
      <c r="C76" s="983" t="s">
        <v>38</v>
      </c>
      <c r="D76" s="983" t="s">
        <v>5</v>
      </c>
      <c r="E76" s="269" t="s">
        <v>13</v>
      </c>
      <c r="F76" s="276" t="s">
        <v>236</v>
      </c>
      <c r="G76" s="989">
        <v>44</v>
      </c>
      <c r="H76" s="94">
        <f t="shared" si="8"/>
        <v>800</v>
      </c>
      <c r="I76" s="211">
        <v>9980</v>
      </c>
      <c r="J76" s="352">
        <f t="shared" si="9"/>
        <v>828.21576763485473</v>
      </c>
      <c r="K76" s="270">
        <v>52.1</v>
      </c>
      <c r="L76" s="352">
        <f t="shared" si="10"/>
        <v>820.97186700767259</v>
      </c>
      <c r="M76" s="271">
        <f t="shared" si="11"/>
        <v>2449.1876346425274</v>
      </c>
      <c r="N76" s="52">
        <v>2</v>
      </c>
      <c r="O76" s="377" t="s">
        <v>304</v>
      </c>
      <c r="T76" s="172"/>
      <c r="U76" s="171"/>
      <c r="V76" s="171"/>
      <c r="W76" s="116"/>
      <c r="X76" s="68"/>
    </row>
    <row r="77" spans="1:25" ht="15" customHeight="1" x14ac:dyDescent="0.25">
      <c r="A77" s="268">
        <v>3</v>
      </c>
      <c r="B77" s="8" t="s">
        <v>148</v>
      </c>
      <c r="C77" s="983" t="s">
        <v>47</v>
      </c>
      <c r="D77" s="983" t="s">
        <v>5</v>
      </c>
      <c r="E77" s="269" t="s">
        <v>41</v>
      </c>
      <c r="F77" s="397" t="s">
        <v>218</v>
      </c>
      <c r="G77" s="93">
        <v>52</v>
      </c>
      <c r="H77" s="94">
        <f t="shared" si="8"/>
        <v>945.4545454545455</v>
      </c>
      <c r="I77" s="211">
        <v>8090</v>
      </c>
      <c r="J77" s="352">
        <f t="shared" si="9"/>
        <v>671.36929460580916</v>
      </c>
      <c r="K77" s="270">
        <v>50.6</v>
      </c>
      <c r="L77" s="352">
        <f t="shared" si="10"/>
        <v>782.60869565217388</v>
      </c>
      <c r="M77" s="271">
        <f t="shared" si="11"/>
        <v>2399.4325357125285</v>
      </c>
      <c r="N77" s="53">
        <v>3</v>
      </c>
      <c r="O77" s="748" t="s">
        <v>305</v>
      </c>
      <c r="T77" s="172"/>
      <c r="U77" s="171"/>
      <c r="V77" s="171"/>
      <c r="W77" s="116"/>
      <c r="X77" s="68"/>
    </row>
    <row r="78" spans="1:25" ht="15" customHeight="1" x14ac:dyDescent="0.25">
      <c r="A78" s="268">
        <v>4</v>
      </c>
      <c r="B78" s="8" t="s">
        <v>535</v>
      </c>
      <c r="C78" s="983" t="s">
        <v>38</v>
      </c>
      <c r="D78" s="983" t="s">
        <v>5</v>
      </c>
      <c r="E78" s="269" t="s">
        <v>15</v>
      </c>
      <c r="F78" s="397" t="s">
        <v>534</v>
      </c>
      <c r="G78" s="93">
        <v>50.5</v>
      </c>
      <c r="H78" s="94">
        <f t="shared" si="8"/>
        <v>918.18181818181813</v>
      </c>
      <c r="I78" s="211">
        <v>6350</v>
      </c>
      <c r="J78" s="352">
        <f t="shared" si="9"/>
        <v>526.97095435684651</v>
      </c>
      <c r="K78" s="270">
        <v>49.2</v>
      </c>
      <c r="L78" s="352">
        <f t="shared" si="10"/>
        <v>746.80306905370855</v>
      </c>
      <c r="M78" s="271">
        <f t="shared" si="11"/>
        <v>2191.955841592373</v>
      </c>
      <c r="N78" s="44">
        <v>4</v>
      </c>
      <c r="O78" s="748" t="s">
        <v>387</v>
      </c>
      <c r="T78" s="172"/>
      <c r="U78" s="171"/>
      <c r="V78" s="171"/>
      <c r="W78" s="116"/>
      <c r="X78" s="68"/>
    </row>
    <row r="79" spans="1:25" s="48" customFormat="1" ht="15" customHeight="1" x14ac:dyDescent="0.25">
      <c r="A79" s="268">
        <v>5</v>
      </c>
      <c r="B79" s="19" t="s">
        <v>245</v>
      </c>
      <c r="C79" s="231">
        <v>2011</v>
      </c>
      <c r="D79" s="272" t="s">
        <v>5</v>
      </c>
      <c r="E79" s="231" t="s">
        <v>9</v>
      </c>
      <c r="F79" s="273" t="s">
        <v>515</v>
      </c>
      <c r="G79" s="229">
        <v>39</v>
      </c>
      <c r="H79" s="94">
        <f t="shared" si="8"/>
        <v>709.09090909090912</v>
      </c>
      <c r="I79" s="691">
        <v>7070</v>
      </c>
      <c r="J79" s="353">
        <f t="shared" si="9"/>
        <v>586.72199170124486</v>
      </c>
      <c r="K79" s="692">
        <v>39.700000000000003</v>
      </c>
      <c r="L79" s="352">
        <f t="shared" si="10"/>
        <v>503.83631713554996</v>
      </c>
      <c r="M79" s="274">
        <f t="shared" si="11"/>
        <v>1799.6492179277038</v>
      </c>
      <c r="N79" s="45">
        <v>5</v>
      </c>
      <c r="O79" s="236" t="s">
        <v>94</v>
      </c>
      <c r="P79"/>
      <c r="Q79"/>
      <c r="R79"/>
      <c r="S79"/>
      <c r="T79" s="172"/>
      <c r="U79" s="171"/>
      <c r="V79" s="171"/>
      <c r="W79" s="116"/>
      <c r="X79" s="68"/>
      <c r="Y79" s="168"/>
    </row>
    <row r="80" spans="1:25" s="48" customFormat="1" ht="14.25" customHeight="1" x14ac:dyDescent="0.25">
      <c r="A80" s="268">
        <v>6</v>
      </c>
      <c r="B80" s="8" t="s">
        <v>159</v>
      </c>
      <c r="C80" s="983" t="s">
        <v>47</v>
      </c>
      <c r="D80" s="983" t="s">
        <v>5</v>
      </c>
      <c r="E80" s="269" t="s">
        <v>11</v>
      </c>
      <c r="F80" s="269" t="s">
        <v>236</v>
      </c>
      <c r="G80" s="990">
        <v>44</v>
      </c>
      <c r="H80" s="94">
        <f t="shared" si="8"/>
        <v>800</v>
      </c>
      <c r="I80" s="211">
        <v>4450</v>
      </c>
      <c r="J80" s="352">
        <f t="shared" si="9"/>
        <v>369.29460580912865</v>
      </c>
      <c r="K80" s="275">
        <v>42.8</v>
      </c>
      <c r="L80" s="352">
        <f t="shared" si="10"/>
        <v>583.12020460358042</v>
      </c>
      <c r="M80" s="271">
        <f t="shared" si="11"/>
        <v>1752.4148104127089</v>
      </c>
      <c r="N80" s="661">
        <v>6</v>
      </c>
      <c r="O80" s="269" t="s">
        <v>30</v>
      </c>
      <c r="P80"/>
      <c r="Q80"/>
      <c r="R80"/>
      <c r="S80"/>
      <c r="T80" s="172"/>
      <c r="U80" s="171"/>
      <c r="V80" s="171"/>
      <c r="W80" s="116"/>
      <c r="X80" s="68"/>
      <c r="Y80" s="168"/>
    </row>
    <row r="81" spans="1:25" s="48" customFormat="1" ht="15" customHeight="1" x14ac:dyDescent="0.25">
      <c r="A81" s="268">
        <v>7</v>
      </c>
      <c r="B81" s="8" t="s">
        <v>347</v>
      </c>
      <c r="C81" s="983" t="s">
        <v>38</v>
      </c>
      <c r="D81" s="983" t="s">
        <v>5</v>
      </c>
      <c r="E81" s="269" t="s">
        <v>14</v>
      </c>
      <c r="F81" s="269" t="s">
        <v>237</v>
      </c>
      <c r="G81" s="991">
        <v>36.5</v>
      </c>
      <c r="H81" s="94">
        <f t="shared" si="8"/>
        <v>663.63636363636363</v>
      </c>
      <c r="I81" s="43">
        <v>6070</v>
      </c>
      <c r="J81" s="352">
        <f t="shared" si="9"/>
        <v>503.7344398340249</v>
      </c>
      <c r="K81" s="275">
        <v>37.5</v>
      </c>
      <c r="L81" s="353">
        <f t="shared" si="10"/>
        <v>447.57033248081842</v>
      </c>
      <c r="M81" s="271">
        <f t="shared" si="11"/>
        <v>1614.9411359512071</v>
      </c>
      <c r="N81" s="784">
        <v>7</v>
      </c>
      <c r="O81" s="27" t="s">
        <v>121</v>
      </c>
      <c r="P81"/>
      <c r="Q81"/>
      <c r="R81"/>
      <c r="S81"/>
      <c r="T81" s="172"/>
      <c r="U81" s="171"/>
      <c r="V81" s="171"/>
      <c r="W81" s="116"/>
      <c r="X81" s="68"/>
      <c r="Y81" s="168"/>
    </row>
    <row r="82" spans="1:25" s="48" customFormat="1" ht="15" customHeight="1" x14ac:dyDescent="0.25">
      <c r="A82" s="268">
        <v>8</v>
      </c>
      <c r="B82" s="8" t="s">
        <v>156</v>
      </c>
      <c r="C82" s="984" t="s">
        <v>47</v>
      </c>
      <c r="D82" s="984" t="s">
        <v>5</v>
      </c>
      <c r="E82" s="276" t="s">
        <v>26</v>
      </c>
      <c r="F82" s="276" t="s">
        <v>238</v>
      </c>
      <c r="G82" s="694">
        <v>34.5</v>
      </c>
      <c r="H82" s="94">
        <f t="shared" si="8"/>
        <v>627.27272727272725</v>
      </c>
      <c r="I82" s="167">
        <v>6230</v>
      </c>
      <c r="J82" s="353">
        <f t="shared" si="9"/>
        <v>517.01244813278004</v>
      </c>
      <c r="K82" s="695">
        <v>37.200000000000003</v>
      </c>
      <c r="L82" s="353">
        <f t="shared" si="10"/>
        <v>439.89769820971873</v>
      </c>
      <c r="M82" s="696">
        <f t="shared" si="11"/>
        <v>1584.1828736152261</v>
      </c>
      <c r="N82" s="784">
        <v>8</v>
      </c>
      <c r="O82" s="278" t="s">
        <v>196</v>
      </c>
      <c r="P82"/>
      <c r="Q82"/>
      <c r="R82"/>
      <c r="S82"/>
      <c r="T82" s="172"/>
      <c r="U82" s="171"/>
      <c r="V82" s="171"/>
      <c r="W82" s="116"/>
      <c r="X82" s="68"/>
      <c r="Y82" s="168"/>
    </row>
    <row r="83" spans="1:25" s="48" customFormat="1" ht="15" customHeight="1" x14ac:dyDescent="0.25">
      <c r="A83" s="268">
        <v>9</v>
      </c>
      <c r="B83" s="8" t="s">
        <v>162</v>
      </c>
      <c r="C83" s="984" t="s">
        <v>38</v>
      </c>
      <c r="D83" s="984" t="s">
        <v>5</v>
      </c>
      <c r="E83" s="276" t="s">
        <v>10</v>
      </c>
      <c r="F83" s="276" t="s">
        <v>536</v>
      </c>
      <c r="G83" s="694">
        <v>35</v>
      </c>
      <c r="H83" s="94">
        <f t="shared" si="8"/>
        <v>636.36363636363637</v>
      </c>
      <c r="I83" s="167">
        <v>5270</v>
      </c>
      <c r="J83" s="353">
        <f t="shared" si="9"/>
        <v>437.34439834024897</v>
      </c>
      <c r="K83" s="279">
        <v>39.6</v>
      </c>
      <c r="L83" s="353">
        <f t="shared" si="10"/>
        <v>501.27877237851658</v>
      </c>
      <c r="M83" s="271">
        <f t="shared" si="11"/>
        <v>1574.986807082402</v>
      </c>
      <c r="N83" s="784">
        <v>9</v>
      </c>
      <c r="O83" s="682" t="s">
        <v>393</v>
      </c>
      <c r="P83"/>
      <c r="Q83"/>
      <c r="R83"/>
      <c r="S83"/>
      <c r="T83" s="37"/>
      <c r="U83" s="37"/>
      <c r="V83" s="37"/>
      <c r="W83" s="37"/>
      <c r="X83" s="37"/>
      <c r="Y83" s="168"/>
    </row>
    <row r="84" spans="1:25" s="48" customFormat="1" ht="15" customHeight="1" x14ac:dyDescent="0.25">
      <c r="A84" s="268">
        <v>10</v>
      </c>
      <c r="B84" s="8" t="s">
        <v>537</v>
      </c>
      <c r="C84" s="984" t="s">
        <v>38</v>
      </c>
      <c r="D84" s="984" t="s">
        <v>5</v>
      </c>
      <c r="E84" s="276" t="s">
        <v>15</v>
      </c>
      <c r="F84" s="276" t="s">
        <v>239</v>
      </c>
      <c r="G84" s="694">
        <v>31.5</v>
      </c>
      <c r="H84" s="94">
        <f t="shared" si="8"/>
        <v>572.72727272727275</v>
      </c>
      <c r="I84" s="167">
        <v>3670</v>
      </c>
      <c r="J84" s="353">
        <f t="shared" si="9"/>
        <v>304.56431535269712</v>
      </c>
      <c r="K84" s="277">
        <v>44.1</v>
      </c>
      <c r="L84" s="353">
        <f t="shared" si="10"/>
        <v>616.36828644501281</v>
      </c>
      <c r="M84" s="271">
        <f t="shared" si="11"/>
        <v>1493.6598745249826</v>
      </c>
      <c r="N84" s="784">
        <v>10</v>
      </c>
      <c r="O84" s="278" t="s">
        <v>172</v>
      </c>
      <c r="P84"/>
      <c r="Q84"/>
      <c r="R84"/>
      <c r="S84"/>
      <c r="T84" s="37"/>
      <c r="U84" s="37"/>
      <c r="V84" s="37"/>
      <c r="W84" s="37"/>
      <c r="X84" s="37"/>
      <c r="Y84" s="168"/>
    </row>
    <row r="85" spans="1:25" s="48" customFormat="1" ht="15" customHeight="1" x14ac:dyDescent="0.25">
      <c r="A85" s="268">
        <v>11</v>
      </c>
      <c r="B85" s="8" t="s">
        <v>290</v>
      </c>
      <c r="C85" s="985" t="s">
        <v>47</v>
      </c>
      <c r="D85" s="985" t="s">
        <v>5</v>
      </c>
      <c r="E85" s="698" t="s">
        <v>15</v>
      </c>
      <c r="F85" s="699" t="s">
        <v>538</v>
      </c>
      <c r="G85" s="987">
        <v>45.5</v>
      </c>
      <c r="H85" s="95">
        <f t="shared" si="8"/>
        <v>827.27272727272725</v>
      </c>
      <c r="I85" s="167">
        <v>3470</v>
      </c>
      <c r="J85" s="701">
        <f t="shared" si="9"/>
        <v>287.96680497925308</v>
      </c>
      <c r="K85" s="700">
        <v>34.1</v>
      </c>
      <c r="L85" s="701">
        <f t="shared" si="10"/>
        <v>360.61381074168798</v>
      </c>
      <c r="M85" s="702">
        <f t="shared" si="11"/>
        <v>1475.8533429936683</v>
      </c>
      <c r="N85" s="784">
        <v>11</v>
      </c>
      <c r="O85" s="749" t="s">
        <v>409</v>
      </c>
      <c r="P85"/>
      <c r="Q85"/>
      <c r="R85"/>
      <c r="S85"/>
      <c r="T85" s="37"/>
      <c r="U85" s="37"/>
      <c r="V85" s="37"/>
      <c r="W85" s="37"/>
      <c r="X85" s="37"/>
      <c r="Y85" s="168"/>
    </row>
    <row r="86" spans="1:25" s="48" customFormat="1" ht="15" customHeight="1" thickBot="1" x14ac:dyDescent="0.3">
      <c r="A86" s="849">
        <v>12</v>
      </c>
      <c r="B86" s="63" t="s">
        <v>204</v>
      </c>
      <c r="C86" s="986" t="s">
        <v>38</v>
      </c>
      <c r="D86" s="986" t="s">
        <v>5</v>
      </c>
      <c r="E86" s="355" t="s">
        <v>26</v>
      </c>
      <c r="F86" s="355" t="s">
        <v>240</v>
      </c>
      <c r="G86" s="988">
        <v>38.5</v>
      </c>
      <c r="H86" s="396">
        <f t="shared" si="8"/>
        <v>700</v>
      </c>
      <c r="I86" s="850">
        <v>3460</v>
      </c>
      <c r="J86" s="356">
        <f t="shared" si="9"/>
        <v>287.13692946058092</v>
      </c>
      <c r="K86" s="357">
        <v>37</v>
      </c>
      <c r="L86" s="356">
        <f t="shared" si="10"/>
        <v>434.78260869565219</v>
      </c>
      <c r="M86" s="282">
        <f t="shared" si="11"/>
        <v>1421.9195381562331</v>
      </c>
      <c r="N86" s="481">
        <v>12</v>
      </c>
      <c r="O86" s="840" t="s">
        <v>196</v>
      </c>
      <c r="P86"/>
      <c r="Q86"/>
      <c r="R86"/>
      <c r="S86"/>
      <c r="T86" s="37"/>
      <c r="U86" s="37"/>
      <c r="V86" s="37"/>
      <c r="W86" s="37"/>
      <c r="X86" s="37"/>
      <c r="Y86" s="168"/>
    </row>
    <row r="87" spans="1:25" s="48" customFormat="1" ht="15" customHeight="1" thickTop="1" thickBot="1" x14ac:dyDescent="0.3">
      <c r="A87" s="847">
        <v>13</v>
      </c>
      <c r="B87" s="1053" t="s">
        <v>432</v>
      </c>
      <c r="C87" s="848">
        <v>2011</v>
      </c>
      <c r="D87" s="848" t="s">
        <v>5</v>
      </c>
      <c r="E87" s="1054" t="s">
        <v>41</v>
      </c>
      <c r="F87" s="1054" t="s">
        <v>539</v>
      </c>
      <c r="G87" s="1052">
        <v>37.5</v>
      </c>
      <c r="H87" s="97">
        <f t="shared" si="8"/>
        <v>681.81818181818187</v>
      </c>
      <c r="I87" s="848">
        <v>3610</v>
      </c>
      <c r="J87" s="452">
        <f t="shared" si="9"/>
        <v>299.58506224066389</v>
      </c>
      <c r="K87" s="453">
        <v>35.1</v>
      </c>
      <c r="L87" s="452">
        <f t="shared" si="10"/>
        <v>386.18925831202051</v>
      </c>
      <c r="M87" s="238">
        <f t="shared" si="11"/>
        <v>1367.5925023708662</v>
      </c>
      <c r="N87" s="1055"/>
      <c r="O87" s="1062" t="s">
        <v>388</v>
      </c>
      <c r="Q87"/>
      <c r="R87"/>
      <c r="S87"/>
      <c r="T87" s="37"/>
      <c r="U87" s="37"/>
      <c r="V87" s="37"/>
      <c r="W87" s="37"/>
      <c r="X87" s="37"/>
      <c r="Y87" s="168"/>
    </row>
    <row r="88" spans="1:25" s="48" customFormat="1" ht="15" customHeight="1" x14ac:dyDescent="0.25">
      <c r="A88" s="268">
        <v>14</v>
      </c>
      <c r="B88" s="1063" t="s">
        <v>170</v>
      </c>
      <c r="C88" s="32">
        <v>2011</v>
      </c>
      <c r="D88" s="254" t="s">
        <v>5</v>
      </c>
      <c r="E88" s="280" t="s">
        <v>9</v>
      </c>
      <c r="F88" s="167" t="s">
        <v>536</v>
      </c>
      <c r="G88" s="451">
        <v>35</v>
      </c>
      <c r="H88" s="97">
        <f t="shared" si="8"/>
        <v>636.36363636363637</v>
      </c>
      <c r="I88" s="671">
        <v>3790</v>
      </c>
      <c r="J88" s="354">
        <f t="shared" si="9"/>
        <v>314.52282157676348</v>
      </c>
      <c r="K88" s="845">
        <v>36.1</v>
      </c>
      <c r="L88" s="839">
        <f t="shared" si="10"/>
        <v>411.76470588235298</v>
      </c>
      <c r="M88" s="221">
        <f t="shared" si="11"/>
        <v>1362.6511638227528</v>
      </c>
      <c r="N88" s="1056"/>
      <c r="O88" s="281" t="s">
        <v>94</v>
      </c>
      <c r="P88"/>
      <c r="Q88"/>
      <c r="R88"/>
      <c r="S88"/>
      <c r="T88" s="37"/>
      <c r="U88" s="37"/>
      <c r="V88" s="37"/>
      <c r="W88" s="37"/>
      <c r="X88" s="37"/>
      <c r="Y88" s="168"/>
    </row>
    <row r="89" spans="1:25" ht="15" customHeight="1" x14ac:dyDescent="0.25">
      <c r="A89" s="268">
        <v>15</v>
      </c>
      <c r="B89" s="1064" t="s">
        <v>136</v>
      </c>
      <c r="C89" s="666">
        <v>2012</v>
      </c>
      <c r="D89" s="666" t="s">
        <v>6</v>
      </c>
      <c r="E89" s="667" t="s">
        <v>9</v>
      </c>
      <c r="F89" s="1057" t="s">
        <v>371</v>
      </c>
      <c r="G89" s="703">
        <v>17</v>
      </c>
      <c r="H89" s="837">
        <f t="shared" si="8"/>
        <v>309.09090909090907</v>
      </c>
      <c r="I89" s="671">
        <v>4660</v>
      </c>
      <c r="J89" s="349">
        <f t="shared" si="9"/>
        <v>386.7219917012448</v>
      </c>
      <c r="K89" s="689">
        <v>27.2</v>
      </c>
      <c r="L89" s="349">
        <f t="shared" si="10"/>
        <v>184.14322250639384</v>
      </c>
      <c r="M89" s="1058">
        <f>H89+J89+L89</f>
        <v>879.95612329854771</v>
      </c>
      <c r="N89" s="790"/>
      <c r="O89" s="1050" t="s">
        <v>364</v>
      </c>
      <c r="T89" s="34"/>
      <c r="U89" s="90"/>
      <c r="V89" s="98"/>
      <c r="W89" s="122"/>
      <c r="X89" s="92"/>
    </row>
    <row r="90" spans="1:25" ht="15" customHeight="1" x14ac:dyDescent="0.25">
      <c r="A90" s="268">
        <v>16</v>
      </c>
      <c r="B90" s="895" t="s">
        <v>242</v>
      </c>
      <c r="C90" s="789">
        <v>2009</v>
      </c>
      <c r="D90" s="789" t="s">
        <v>5</v>
      </c>
      <c r="E90" s="87" t="s">
        <v>9</v>
      </c>
      <c r="F90" s="801" t="s">
        <v>241</v>
      </c>
      <c r="G90" s="694">
        <v>32</v>
      </c>
      <c r="H90" s="94">
        <f t="shared" si="8"/>
        <v>581.81818181818187</v>
      </c>
      <c r="I90" s="1066">
        <v>3070</v>
      </c>
      <c r="J90" s="94">
        <f t="shared" si="9"/>
        <v>254.77178423236515</v>
      </c>
      <c r="K90" s="1067">
        <v>17.8</v>
      </c>
      <c r="L90" s="119">
        <v>0</v>
      </c>
      <c r="M90" s="221">
        <f>H90+J90+L90</f>
        <v>836.58996605054699</v>
      </c>
      <c r="N90" s="1059"/>
      <c r="O90" s="846" t="s">
        <v>533</v>
      </c>
      <c r="T90" s="34"/>
      <c r="U90" s="90"/>
      <c r="V90" s="98"/>
      <c r="W90" s="122"/>
      <c r="X90" s="92"/>
    </row>
    <row r="91" spans="1:25" ht="15" customHeight="1" x14ac:dyDescent="0.25">
      <c r="A91" s="268">
        <v>17</v>
      </c>
      <c r="B91" s="1065" t="s">
        <v>167</v>
      </c>
      <c r="C91" s="686">
        <v>2014</v>
      </c>
      <c r="D91" s="686" t="s">
        <v>7</v>
      </c>
      <c r="E91" s="686" t="s">
        <v>9</v>
      </c>
      <c r="F91" s="1060" t="s">
        <v>243</v>
      </c>
      <c r="G91" s="694">
        <v>12</v>
      </c>
      <c r="H91" s="94">
        <f t="shared" si="8"/>
        <v>218.18181818181819</v>
      </c>
      <c r="I91" s="671">
        <v>3880</v>
      </c>
      <c r="J91" s="94">
        <f t="shared" si="9"/>
        <v>321.99170124481327</v>
      </c>
      <c r="K91" s="687">
        <v>28.9</v>
      </c>
      <c r="L91" s="119">
        <f>(K91-20)*1000/39.1</f>
        <v>227.62148337595903</v>
      </c>
      <c r="M91" s="221">
        <f>H91+J91+L91</f>
        <v>767.79500280259049</v>
      </c>
      <c r="N91" s="1061"/>
      <c r="O91" s="1051" t="s">
        <v>364</v>
      </c>
      <c r="T91" s="34"/>
      <c r="U91" s="90"/>
      <c r="V91" s="98"/>
      <c r="W91" s="123"/>
      <c r="X91" s="92"/>
    </row>
    <row r="92" spans="1:25" ht="15" customHeight="1" x14ac:dyDescent="0.25">
      <c r="A92" s="268">
        <v>18</v>
      </c>
      <c r="B92" s="895" t="s">
        <v>166</v>
      </c>
      <c r="C92" s="952">
        <v>2014</v>
      </c>
      <c r="D92" s="952" t="s">
        <v>7</v>
      </c>
      <c r="E92" s="952" t="s">
        <v>9</v>
      </c>
      <c r="F92" s="1068" t="s">
        <v>243</v>
      </c>
      <c r="G92" s="694">
        <v>12</v>
      </c>
      <c r="H92" s="94">
        <f t="shared" si="8"/>
        <v>218.18181818181819</v>
      </c>
      <c r="I92" s="1066">
        <v>4310</v>
      </c>
      <c r="J92" s="94">
        <f t="shared" si="9"/>
        <v>357.67634854771785</v>
      </c>
      <c r="K92" s="1069">
        <v>24.7</v>
      </c>
      <c r="L92" s="119">
        <f>(K92-20)*1000/39.1</f>
        <v>120.20460358056263</v>
      </c>
      <c r="M92" s="221">
        <f>H92+J92+L92</f>
        <v>696.0627703100987</v>
      </c>
      <c r="N92" s="1061"/>
      <c r="O92" s="846" t="s">
        <v>364</v>
      </c>
      <c r="T92" s="34"/>
      <c r="U92" s="90"/>
      <c r="V92" s="98"/>
      <c r="W92" s="123"/>
      <c r="X92" s="92"/>
    </row>
    <row r="93" spans="1:25" ht="15" customHeight="1" x14ac:dyDescent="0.25">
      <c r="A93" s="268">
        <v>19</v>
      </c>
      <c r="B93" s="1065" t="s">
        <v>169</v>
      </c>
      <c r="C93" s="686">
        <v>2013</v>
      </c>
      <c r="D93" s="688" t="s">
        <v>6</v>
      </c>
      <c r="E93" s="686" t="s">
        <v>9</v>
      </c>
      <c r="F93" s="1060" t="s">
        <v>243</v>
      </c>
      <c r="G93" s="694">
        <v>12</v>
      </c>
      <c r="H93" s="94">
        <f t="shared" si="8"/>
        <v>218.18181818181819</v>
      </c>
      <c r="I93" s="838">
        <v>3240</v>
      </c>
      <c r="J93" s="94">
        <f t="shared" si="9"/>
        <v>268.87966804979254</v>
      </c>
      <c r="K93" s="687">
        <v>22.2</v>
      </c>
      <c r="L93" s="119">
        <f>(K93-20)*1000/39.1</f>
        <v>56.265984654731433</v>
      </c>
      <c r="M93" s="221">
        <f>H93+J93+L93</f>
        <v>543.32747088634221</v>
      </c>
      <c r="N93" s="1059"/>
      <c r="O93" s="1051" t="s">
        <v>364</v>
      </c>
      <c r="T93" s="34"/>
      <c r="U93" s="90"/>
      <c r="V93" s="98"/>
      <c r="W93" s="123"/>
      <c r="X93" s="92"/>
    </row>
    <row r="94" spans="1:25" s="129" customFormat="1" ht="12.75" customHeight="1" x14ac:dyDescent="0.25">
      <c r="A94" s="114"/>
      <c r="B94" s="1224" t="s">
        <v>556</v>
      </c>
      <c r="C94" s="1224"/>
      <c r="D94" s="1224"/>
      <c r="E94" s="1224"/>
      <c r="F94" s="1224"/>
      <c r="G94" s="1224"/>
      <c r="H94" s="1224"/>
      <c r="I94" s="1224"/>
      <c r="J94" s="1224"/>
      <c r="K94" s="1224"/>
      <c r="L94" s="1224"/>
      <c r="M94" s="1224"/>
      <c r="N94" s="1224"/>
      <c r="O94" s="1224"/>
      <c r="P94"/>
      <c r="Q94"/>
      <c r="R94"/>
      <c r="S94"/>
      <c r="T94" s="125"/>
      <c r="U94" s="124"/>
      <c r="V94" s="124"/>
      <c r="W94" s="126"/>
      <c r="X94" s="127"/>
      <c r="Y94" s="128"/>
    </row>
    <row r="95" spans="1:25" s="129" customFormat="1" ht="12.75" customHeight="1" x14ac:dyDescent="0.25">
      <c r="A95" s="114"/>
      <c r="B95" s="115" t="s">
        <v>103</v>
      </c>
      <c r="C95" s="130"/>
      <c r="D95" s="130"/>
      <c r="E95" s="130"/>
      <c r="F95" s="130"/>
      <c r="G95" s="131"/>
      <c r="H95" s="130"/>
      <c r="I95" s="132"/>
      <c r="J95" s="130"/>
      <c r="K95" s="130"/>
      <c r="L95" s="130"/>
      <c r="M95" s="64"/>
      <c r="N95" s="133"/>
      <c r="O95" s="134"/>
      <c r="P95"/>
      <c r="Q95"/>
      <c r="R95"/>
      <c r="S95"/>
      <c r="T95" s="125"/>
      <c r="U95" s="124"/>
      <c r="V95" s="124"/>
      <c r="W95" s="126"/>
      <c r="X95" s="127"/>
      <c r="Y95" s="128"/>
    </row>
    <row r="96" spans="1:25" s="129" customFormat="1" ht="12.75" customHeight="1" x14ac:dyDescent="0.25">
      <c r="A96" s="135"/>
      <c r="B96" s="135" t="s">
        <v>109</v>
      </c>
      <c r="C96" s="136"/>
      <c r="D96" s="115"/>
      <c r="E96" s="115"/>
      <c r="F96" s="136"/>
      <c r="G96" s="137"/>
      <c r="H96" s="115"/>
      <c r="I96" s="113"/>
      <c r="J96" s="114"/>
      <c r="K96" s="115"/>
      <c r="L96" s="115"/>
      <c r="M96" s="138"/>
      <c r="N96" s="139"/>
      <c r="O96" s="134"/>
      <c r="P96"/>
      <c r="Q96"/>
      <c r="R96"/>
      <c r="S96"/>
      <c r="T96" s="125"/>
      <c r="U96" s="124"/>
      <c r="V96" s="124"/>
      <c r="W96" s="126"/>
      <c r="X96" s="127"/>
      <c r="Y96" s="128"/>
    </row>
    <row r="97" spans="1:25" s="129" customFormat="1" ht="12.75" customHeight="1" x14ac:dyDescent="0.25">
      <c r="A97" s="135"/>
      <c r="B97" s="114" t="s">
        <v>228</v>
      </c>
      <c r="C97" s="136"/>
      <c r="D97" s="115"/>
      <c r="E97" s="115"/>
      <c r="F97" s="136"/>
      <c r="G97" s="137"/>
      <c r="H97" s="115"/>
      <c r="I97" s="113"/>
      <c r="J97" s="114"/>
      <c r="K97" s="115"/>
      <c r="L97" s="115"/>
      <c r="M97" s="138"/>
      <c r="N97" s="139"/>
      <c r="O97" s="134"/>
      <c r="P97"/>
      <c r="Q97"/>
      <c r="R97"/>
      <c r="S97"/>
      <c r="T97" s="125"/>
      <c r="U97" s="124"/>
      <c r="V97" s="124"/>
      <c r="W97" s="126"/>
      <c r="X97" s="127"/>
      <c r="Y97" s="128"/>
    </row>
    <row r="98" spans="1:25" s="129" customFormat="1" ht="12.75" customHeight="1" x14ac:dyDescent="0.25">
      <c r="A98" s="135"/>
      <c r="B98" s="113" t="s">
        <v>545</v>
      </c>
      <c r="C98" s="73"/>
      <c r="D98" s="114" t="s">
        <v>546</v>
      </c>
      <c r="E98" s="115"/>
      <c r="F98" s="115"/>
      <c r="G98" s="73"/>
      <c r="H98" s="311"/>
      <c r="I98" s="47"/>
      <c r="J98" s="283"/>
      <c r="K98" s="59"/>
      <c r="L98" s="115"/>
      <c r="M98" s="138"/>
      <c r="N98" s="139"/>
      <c r="O98" s="134"/>
      <c r="P98"/>
      <c r="Q98"/>
      <c r="R98"/>
      <c r="S98"/>
      <c r="T98" s="125"/>
      <c r="U98" s="124"/>
      <c r="V98" s="124"/>
      <c r="W98" s="126"/>
      <c r="X98" s="127"/>
      <c r="Y98" s="128"/>
    </row>
    <row r="99" spans="1:25" s="129" customFormat="1" ht="12.75" customHeight="1" x14ac:dyDescent="0.25">
      <c r="A99" s="56"/>
      <c r="B99" s="56" t="s">
        <v>234</v>
      </c>
      <c r="C99" s="59"/>
      <c r="D99" s="59"/>
      <c r="E99" s="59"/>
      <c r="F99" s="59"/>
      <c r="G99" s="59"/>
      <c r="H99" s="59"/>
      <c r="I99" s="283"/>
      <c r="J99" s="59"/>
      <c r="K99" s="59"/>
      <c r="L99" s="59"/>
      <c r="M99" s="59"/>
      <c r="N99" s="56"/>
      <c r="O99" s="139"/>
      <c r="P99"/>
      <c r="Q99"/>
      <c r="R99"/>
      <c r="S99"/>
      <c r="T99" s="125"/>
      <c r="U99" s="124"/>
      <c r="V99" s="124"/>
      <c r="W99" s="126"/>
      <c r="X99" s="127"/>
      <c r="Y99" s="128"/>
    </row>
    <row r="100" spans="1:25" ht="12" customHeight="1" x14ac:dyDescent="0.25">
      <c r="A100" s="284" t="s">
        <v>244</v>
      </c>
      <c r="B100" s="269" t="s">
        <v>245</v>
      </c>
      <c r="C100" s="269" t="s">
        <v>43</v>
      </c>
      <c r="D100" s="269" t="s">
        <v>5</v>
      </c>
      <c r="E100" s="269" t="s">
        <v>102</v>
      </c>
      <c r="F100" s="269" t="s">
        <v>246</v>
      </c>
      <c r="G100" s="306">
        <v>12</v>
      </c>
      <c r="H100" s="841">
        <f>((G100)*1000)/55</f>
        <v>218.18181818181819</v>
      </c>
      <c r="I100" s="269">
        <v>7070</v>
      </c>
      <c r="J100" s="841">
        <f>I100*1000/12050</f>
        <v>586.72199170124486</v>
      </c>
      <c r="K100" s="269">
        <v>38.1</v>
      </c>
      <c r="L100" s="842">
        <f>(K100-20)*1000/39.1</f>
        <v>462.91560102301787</v>
      </c>
      <c r="M100" s="269">
        <v>1276.06</v>
      </c>
      <c r="N100" s="269"/>
      <c r="O100" s="27" t="s">
        <v>48</v>
      </c>
      <c r="T100" s="143"/>
      <c r="U100" s="171"/>
      <c r="V100" s="171"/>
      <c r="W100" s="144"/>
      <c r="X100" s="68"/>
    </row>
    <row r="101" spans="1:25" ht="12" customHeight="1" x14ac:dyDescent="0.25">
      <c r="A101" s="745"/>
      <c r="B101" s="55"/>
      <c r="C101" s="55"/>
      <c r="D101" s="55"/>
      <c r="E101" s="55"/>
      <c r="F101" s="55"/>
      <c r="G101" s="746"/>
      <c r="H101" s="843"/>
      <c r="I101" s="55"/>
      <c r="J101" s="843"/>
      <c r="K101" s="55"/>
      <c r="L101" s="844"/>
      <c r="M101" s="55"/>
      <c r="N101" s="55"/>
      <c r="O101" s="114"/>
      <c r="T101" s="143"/>
      <c r="U101" s="171"/>
      <c r="V101" s="171"/>
      <c r="W101" s="144"/>
      <c r="X101" s="68"/>
    </row>
    <row r="102" spans="1:25" ht="12" customHeight="1" x14ac:dyDescent="0.25">
      <c r="A102" s="745"/>
      <c r="B102" s="55"/>
      <c r="C102" s="55"/>
      <c r="D102" s="55"/>
      <c r="E102" s="55"/>
      <c r="F102" s="55"/>
      <c r="G102" s="746"/>
      <c r="H102" s="843"/>
      <c r="I102" s="55"/>
      <c r="J102" s="843"/>
      <c r="K102" s="55"/>
      <c r="L102" s="844"/>
      <c r="M102" s="55"/>
      <c r="N102" s="55"/>
      <c r="O102" s="114"/>
      <c r="T102" s="143"/>
      <c r="U102" s="171"/>
      <c r="V102" s="171"/>
      <c r="W102" s="144"/>
      <c r="X102" s="68"/>
    </row>
    <row r="103" spans="1:25" ht="12" customHeight="1" x14ac:dyDescent="0.25">
      <c r="A103" s="745"/>
      <c r="B103" s="55"/>
      <c r="C103" s="55"/>
      <c r="D103" s="55"/>
      <c r="E103" s="55"/>
      <c r="F103" s="55"/>
      <c r="G103" s="746"/>
      <c r="H103" s="843"/>
      <c r="I103" s="55"/>
      <c r="J103" s="843"/>
      <c r="K103" s="55"/>
      <c r="L103" s="844"/>
      <c r="M103" s="55"/>
      <c r="N103" s="55"/>
      <c r="O103" s="114"/>
      <c r="T103" s="143"/>
      <c r="U103" s="171"/>
      <c r="V103" s="171"/>
      <c r="W103" s="144"/>
      <c r="X103" s="68"/>
    </row>
    <row r="104" spans="1:25" ht="12" customHeight="1" x14ac:dyDescent="0.25">
      <c r="A104" s="745"/>
      <c r="B104" s="55"/>
      <c r="C104" s="55"/>
      <c r="D104" s="55"/>
      <c r="E104" s="55"/>
      <c r="F104" s="55"/>
      <c r="G104" s="746"/>
      <c r="H104" s="843"/>
      <c r="I104" s="55"/>
      <c r="J104" s="843"/>
      <c r="K104" s="55"/>
      <c r="L104" s="844"/>
      <c r="M104" s="55"/>
      <c r="N104" s="55"/>
      <c r="O104" s="114"/>
      <c r="T104" s="143"/>
      <c r="U104" s="171"/>
      <c r="V104" s="171"/>
      <c r="W104" s="144"/>
      <c r="X104" s="68"/>
    </row>
    <row r="105" spans="1:25" ht="12" customHeight="1" x14ac:dyDescent="0.25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T105" s="143"/>
      <c r="U105" s="171"/>
      <c r="V105" s="171"/>
      <c r="W105" s="144"/>
      <c r="X105" s="68"/>
    </row>
    <row r="106" spans="1:25" x14ac:dyDescent="0.25">
      <c r="A106" s="1084" t="s">
        <v>18</v>
      </c>
      <c r="B106" s="1084"/>
      <c r="C106" s="1084"/>
      <c r="D106" s="1084"/>
      <c r="E106" s="1084"/>
      <c r="F106" s="1084"/>
      <c r="G106" s="1084"/>
      <c r="H106" s="1084"/>
      <c r="I106" s="1084"/>
      <c r="J106" s="1084"/>
      <c r="K106" s="1084"/>
      <c r="L106" s="1084"/>
      <c r="M106" s="1084"/>
      <c r="N106" s="1084"/>
      <c r="O106" s="1084"/>
      <c r="T106"/>
      <c r="U106"/>
      <c r="V106"/>
      <c r="W106"/>
      <c r="X106"/>
      <c r="Y106"/>
    </row>
    <row r="107" spans="1:25" x14ac:dyDescent="0.25">
      <c r="A107" s="1084" t="s">
        <v>384</v>
      </c>
      <c r="B107" s="1084"/>
      <c r="C107" s="1084"/>
      <c r="D107" s="1084"/>
      <c r="E107" s="1084"/>
      <c r="F107" s="1084"/>
      <c r="G107" s="1084"/>
      <c r="H107" s="1084"/>
      <c r="I107" s="1084"/>
      <c r="J107" s="1084"/>
      <c r="K107" s="1084"/>
      <c r="L107" s="1084"/>
      <c r="M107" s="1084"/>
      <c r="N107" s="1084"/>
      <c r="O107" s="1084"/>
      <c r="T107"/>
      <c r="U107"/>
      <c r="V107"/>
      <c r="W107"/>
      <c r="X107"/>
      <c r="Y107"/>
    </row>
    <row r="108" spans="1:25" x14ac:dyDescent="0.25">
      <c r="A108" s="1084" t="s">
        <v>63</v>
      </c>
      <c r="B108" s="1084"/>
      <c r="C108" s="1084"/>
      <c r="D108" s="1084"/>
      <c r="E108" s="1084"/>
      <c r="F108" s="1084"/>
      <c r="G108" s="1084"/>
      <c r="H108" s="1084"/>
      <c r="I108" s="1084"/>
      <c r="J108" s="1084"/>
      <c r="K108" s="1084"/>
      <c r="L108" s="1084"/>
      <c r="M108" s="1084"/>
      <c r="N108" s="1084"/>
      <c r="O108" s="1084"/>
      <c r="T108"/>
      <c r="U108"/>
      <c r="V108"/>
      <c r="W108"/>
      <c r="X108"/>
      <c r="Y108"/>
    </row>
    <row r="109" spans="1:25" x14ac:dyDescent="0.25">
      <c r="A109" s="56"/>
      <c r="B109" s="69"/>
      <c r="C109" s="41"/>
      <c r="D109" s="41"/>
      <c r="E109" s="41"/>
      <c r="F109" s="307"/>
      <c r="G109" s="41"/>
      <c r="H109" s="41" t="s">
        <v>247</v>
      </c>
      <c r="I109" s="118"/>
      <c r="J109" s="41"/>
      <c r="K109" s="41"/>
      <c r="L109" s="41"/>
      <c r="M109" s="41"/>
      <c r="N109" s="14"/>
      <c r="O109" s="134"/>
      <c r="T109"/>
      <c r="U109"/>
      <c r="V109"/>
      <c r="W109"/>
      <c r="X109"/>
      <c r="Y109"/>
    </row>
    <row r="110" spans="1:25" ht="21" customHeight="1" x14ac:dyDescent="0.25">
      <c r="A110" s="1182" t="s">
        <v>247</v>
      </c>
      <c r="B110" s="1183"/>
      <c r="C110" s="1211" t="s">
        <v>64</v>
      </c>
      <c r="D110" s="1218" t="s">
        <v>65</v>
      </c>
      <c r="E110" s="1218" t="s">
        <v>17</v>
      </c>
      <c r="F110" s="1219" t="s">
        <v>66</v>
      </c>
      <c r="G110" s="1219"/>
      <c r="H110" s="1219"/>
      <c r="I110" s="1220" t="s">
        <v>67</v>
      </c>
      <c r="J110" s="1220"/>
      <c r="K110" s="1220" t="s">
        <v>68</v>
      </c>
      <c r="L110" s="1220"/>
      <c r="M110" s="1221" t="s">
        <v>69</v>
      </c>
      <c r="N110" s="1222" t="s">
        <v>70</v>
      </c>
      <c r="O110" s="1223" t="s">
        <v>71</v>
      </c>
      <c r="T110"/>
      <c r="U110"/>
      <c r="V110"/>
      <c r="W110"/>
      <c r="X110"/>
      <c r="Y110"/>
    </row>
    <row r="111" spans="1:25" ht="38.25" customHeight="1" x14ac:dyDescent="0.25">
      <c r="A111" s="285" t="s">
        <v>20</v>
      </c>
      <c r="B111" s="286" t="s">
        <v>21</v>
      </c>
      <c r="C111" s="1211"/>
      <c r="D111" s="1218"/>
      <c r="E111" s="1218"/>
      <c r="F111" s="658" t="s">
        <v>72</v>
      </c>
      <c r="G111" s="658" t="s">
        <v>73</v>
      </c>
      <c r="H111" s="146" t="s">
        <v>76</v>
      </c>
      <c r="I111" s="166" t="s">
        <v>74</v>
      </c>
      <c r="J111" s="146" t="s">
        <v>77</v>
      </c>
      <c r="K111" s="166" t="s">
        <v>75</v>
      </c>
      <c r="L111" s="146" t="s">
        <v>77</v>
      </c>
      <c r="M111" s="1221"/>
      <c r="N111" s="1222"/>
      <c r="O111" s="1223"/>
      <c r="T111"/>
      <c r="U111"/>
      <c r="V111"/>
      <c r="W111"/>
      <c r="X111"/>
      <c r="Y111"/>
    </row>
    <row r="112" spans="1:25" ht="13.5" customHeight="1" x14ac:dyDescent="0.25">
      <c r="A112" s="287" t="s">
        <v>78</v>
      </c>
      <c r="B112" s="8" t="s">
        <v>178</v>
      </c>
      <c r="C112" s="288" t="s">
        <v>55</v>
      </c>
      <c r="D112" s="43" t="s">
        <v>6</v>
      </c>
      <c r="E112" s="289" t="s">
        <v>12</v>
      </c>
      <c r="F112" s="992" t="s">
        <v>520</v>
      </c>
      <c r="G112" s="291">
        <v>56</v>
      </c>
      <c r="H112" s="159">
        <f t="shared" ref="H112:H127" si="12">((G112)*1000)/56</f>
        <v>1000</v>
      </c>
      <c r="I112" s="26">
        <v>3860</v>
      </c>
      <c r="J112" s="159">
        <f t="shared" ref="J112:J127" si="13">(I112*1000)/6630</f>
        <v>582.20211161387635</v>
      </c>
      <c r="K112" s="663">
        <v>37.6</v>
      </c>
      <c r="L112" s="159">
        <f t="shared" ref="L112:L127" si="14">(K112-10)*1000/25.3</f>
        <v>1090.909090909091</v>
      </c>
      <c r="M112" s="350">
        <f t="shared" ref="M112:M127" si="15">H112+J112+L112</f>
        <v>2673.1112025229672</v>
      </c>
      <c r="N112" s="5">
        <v>1</v>
      </c>
      <c r="O112" s="377" t="s">
        <v>393</v>
      </c>
      <c r="T112"/>
      <c r="U112"/>
      <c r="V112"/>
      <c r="W112"/>
      <c r="X112"/>
      <c r="Y112"/>
    </row>
    <row r="113" spans="1:25" ht="13.5" customHeight="1" x14ac:dyDescent="0.25">
      <c r="A113" s="287" t="s">
        <v>80</v>
      </c>
      <c r="B113" s="8" t="s">
        <v>209</v>
      </c>
      <c r="C113" s="288" t="s">
        <v>55</v>
      </c>
      <c r="D113" s="167" t="s">
        <v>6</v>
      </c>
      <c r="E113" s="289" t="s">
        <v>12</v>
      </c>
      <c r="F113" s="290" t="s">
        <v>521</v>
      </c>
      <c r="G113" s="297">
        <v>48</v>
      </c>
      <c r="H113" s="349">
        <f t="shared" si="12"/>
        <v>857.14285714285711</v>
      </c>
      <c r="I113" s="26">
        <v>4500</v>
      </c>
      <c r="J113" s="349">
        <f t="shared" si="13"/>
        <v>678.73303167420818</v>
      </c>
      <c r="K113" s="26">
        <v>36.1</v>
      </c>
      <c r="L113" s="349">
        <f t="shared" si="14"/>
        <v>1031.6205533596838</v>
      </c>
      <c r="M113" s="351">
        <f t="shared" si="15"/>
        <v>2567.496442176749</v>
      </c>
      <c r="N113" s="664">
        <v>2</v>
      </c>
      <c r="O113" s="377" t="s">
        <v>393</v>
      </c>
      <c r="T113"/>
      <c r="U113"/>
      <c r="V113"/>
      <c r="W113"/>
      <c r="X113"/>
      <c r="Y113"/>
    </row>
    <row r="114" spans="1:25" ht="13.5" customHeight="1" x14ac:dyDescent="0.25">
      <c r="A114" s="287" t="s">
        <v>81</v>
      </c>
      <c r="B114" s="8" t="s">
        <v>208</v>
      </c>
      <c r="C114" s="288" t="s">
        <v>55</v>
      </c>
      <c r="D114" s="43" t="s">
        <v>6</v>
      </c>
      <c r="E114" s="289" t="s">
        <v>57</v>
      </c>
      <c r="F114" s="675" t="s">
        <v>522</v>
      </c>
      <c r="G114" s="297">
        <v>55.5</v>
      </c>
      <c r="H114" s="159">
        <f t="shared" si="12"/>
        <v>991.07142857142856</v>
      </c>
      <c r="I114" s="26">
        <v>1790</v>
      </c>
      <c r="J114" s="159">
        <f t="shared" si="13"/>
        <v>269.98491704374055</v>
      </c>
      <c r="K114" s="663">
        <v>33.799999999999997</v>
      </c>
      <c r="L114" s="159">
        <f t="shared" si="14"/>
        <v>940.71146245059276</v>
      </c>
      <c r="M114" s="350">
        <f t="shared" si="15"/>
        <v>2201.7678080657615</v>
      </c>
      <c r="N114" s="665">
        <v>3</v>
      </c>
      <c r="O114" s="377" t="s">
        <v>389</v>
      </c>
      <c r="T114"/>
      <c r="U114"/>
      <c r="V114"/>
      <c r="W114"/>
      <c r="X114"/>
      <c r="Y114"/>
    </row>
    <row r="115" spans="1:25" ht="13.5" customHeight="1" x14ac:dyDescent="0.25">
      <c r="A115" s="287" t="s">
        <v>82</v>
      </c>
      <c r="B115" s="982" t="s">
        <v>136</v>
      </c>
      <c r="C115" s="666">
        <v>2012</v>
      </c>
      <c r="D115" s="666" t="s">
        <v>6</v>
      </c>
      <c r="E115" s="667" t="s">
        <v>9</v>
      </c>
      <c r="F115" s="668" t="s">
        <v>523</v>
      </c>
      <c r="G115" s="669">
        <v>45.5</v>
      </c>
      <c r="H115" s="670">
        <f t="shared" si="12"/>
        <v>812.5</v>
      </c>
      <c r="I115" s="671">
        <v>4660</v>
      </c>
      <c r="J115" s="670">
        <f t="shared" si="13"/>
        <v>702.86576168929105</v>
      </c>
      <c r="K115" s="672">
        <v>27.2</v>
      </c>
      <c r="L115" s="670">
        <f t="shared" si="14"/>
        <v>679.84189723320151</v>
      </c>
      <c r="M115" s="673">
        <f t="shared" si="15"/>
        <v>2195.2076589224926</v>
      </c>
      <c r="N115" s="657">
        <v>4</v>
      </c>
      <c r="O115" s="674" t="s">
        <v>364</v>
      </c>
      <c r="T115"/>
      <c r="U115"/>
      <c r="V115"/>
      <c r="W115"/>
      <c r="X115"/>
      <c r="Y115"/>
    </row>
    <row r="116" spans="1:25" ht="13.5" customHeight="1" x14ac:dyDescent="0.25">
      <c r="A116" s="287" t="s">
        <v>83</v>
      </c>
      <c r="B116" s="8" t="s">
        <v>406</v>
      </c>
      <c r="C116" s="294" t="s">
        <v>53</v>
      </c>
      <c r="D116" s="62" t="s">
        <v>6</v>
      </c>
      <c r="E116" s="210" t="s">
        <v>12</v>
      </c>
      <c r="F116" s="675" t="s">
        <v>524</v>
      </c>
      <c r="G116" s="297">
        <v>38.5</v>
      </c>
      <c r="H116" s="349">
        <f t="shared" si="12"/>
        <v>687.5</v>
      </c>
      <c r="I116" s="26">
        <v>4000</v>
      </c>
      <c r="J116" s="349">
        <f t="shared" si="13"/>
        <v>603.31825037707392</v>
      </c>
      <c r="K116" s="296">
        <v>30</v>
      </c>
      <c r="L116" s="349">
        <f t="shared" si="14"/>
        <v>790.51383399209487</v>
      </c>
      <c r="M116" s="351">
        <f t="shared" si="15"/>
        <v>2081.332084369169</v>
      </c>
      <c r="N116" s="7">
        <v>5</v>
      </c>
      <c r="O116" s="377" t="s">
        <v>393</v>
      </c>
      <c r="T116"/>
      <c r="U116"/>
      <c r="V116"/>
      <c r="W116"/>
      <c r="X116"/>
      <c r="Y116"/>
    </row>
    <row r="117" spans="1:25" ht="13.5" customHeight="1" x14ac:dyDescent="0.25">
      <c r="A117" s="287" t="s">
        <v>84</v>
      </c>
      <c r="B117" s="19" t="s">
        <v>525</v>
      </c>
      <c r="C117" s="666">
        <v>2014</v>
      </c>
      <c r="D117" s="666" t="s">
        <v>7</v>
      </c>
      <c r="E117" s="676" t="s">
        <v>9</v>
      </c>
      <c r="F117" s="668" t="s">
        <v>526</v>
      </c>
      <c r="G117" s="669">
        <v>41.5</v>
      </c>
      <c r="H117" s="670">
        <f t="shared" si="12"/>
        <v>741.07142857142856</v>
      </c>
      <c r="I117" s="677">
        <v>3880</v>
      </c>
      <c r="J117" s="670">
        <f t="shared" si="13"/>
        <v>585.21870286576166</v>
      </c>
      <c r="K117" s="672">
        <v>28.9</v>
      </c>
      <c r="L117" s="670">
        <f t="shared" si="14"/>
        <v>747.03557312252963</v>
      </c>
      <c r="M117" s="673">
        <f t="shared" si="15"/>
        <v>2073.3257045597197</v>
      </c>
      <c r="N117" s="227">
        <v>6</v>
      </c>
      <c r="O117" s="674" t="s">
        <v>364</v>
      </c>
      <c r="T117"/>
      <c r="U117"/>
      <c r="V117"/>
      <c r="W117"/>
      <c r="X117"/>
      <c r="Y117"/>
    </row>
    <row r="118" spans="1:25" ht="13.5" customHeight="1" x14ac:dyDescent="0.25">
      <c r="A118" s="287" t="s">
        <v>85</v>
      </c>
      <c r="B118" s="8" t="s">
        <v>179</v>
      </c>
      <c r="C118" s="294" t="s">
        <v>52</v>
      </c>
      <c r="D118" s="167" t="s">
        <v>7</v>
      </c>
      <c r="E118" s="210" t="s">
        <v>16</v>
      </c>
      <c r="F118" s="675" t="s">
        <v>527</v>
      </c>
      <c r="G118" s="291">
        <v>37</v>
      </c>
      <c r="H118" s="159">
        <f t="shared" si="12"/>
        <v>660.71428571428567</v>
      </c>
      <c r="I118" s="295">
        <v>4320</v>
      </c>
      <c r="J118" s="159">
        <f t="shared" si="13"/>
        <v>651.58371040723978</v>
      </c>
      <c r="K118" s="678">
        <v>28.9</v>
      </c>
      <c r="L118" s="159">
        <f t="shared" si="14"/>
        <v>747.03557312252963</v>
      </c>
      <c r="M118" s="350">
        <f t="shared" si="15"/>
        <v>2059.3335692440551</v>
      </c>
      <c r="N118" s="227">
        <v>7</v>
      </c>
      <c r="O118" s="377" t="s">
        <v>393</v>
      </c>
      <c r="T118"/>
      <c r="U118"/>
      <c r="V118"/>
      <c r="W118"/>
      <c r="X118"/>
      <c r="Y118"/>
    </row>
    <row r="119" spans="1:25" ht="13.5" customHeight="1" x14ac:dyDescent="0.25">
      <c r="A119" s="287" t="s">
        <v>86</v>
      </c>
      <c r="B119" s="288" t="s">
        <v>174</v>
      </c>
      <c r="C119" s="288" t="s">
        <v>53</v>
      </c>
      <c r="D119" s="43" t="s">
        <v>6</v>
      </c>
      <c r="E119" s="289" t="s">
        <v>13</v>
      </c>
      <c r="F119" s="290" t="s">
        <v>249</v>
      </c>
      <c r="G119" s="293">
        <v>42.5</v>
      </c>
      <c r="H119" s="159">
        <f t="shared" si="12"/>
        <v>758.92857142857144</v>
      </c>
      <c r="I119" s="26">
        <v>2780</v>
      </c>
      <c r="J119" s="159">
        <f t="shared" si="13"/>
        <v>419.30618401206635</v>
      </c>
      <c r="K119" s="26">
        <v>29.6</v>
      </c>
      <c r="L119" s="159">
        <f t="shared" si="14"/>
        <v>774.703557312253</v>
      </c>
      <c r="M119" s="350">
        <f t="shared" si="15"/>
        <v>1952.9383127528909</v>
      </c>
      <c r="N119" s="227">
        <v>8</v>
      </c>
      <c r="O119" s="292" t="s">
        <v>48</v>
      </c>
      <c r="T119"/>
      <c r="U119"/>
      <c r="V119"/>
      <c r="W119"/>
      <c r="X119"/>
      <c r="Y119"/>
    </row>
    <row r="120" spans="1:25" ht="13.5" customHeight="1" x14ac:dyDescent="0.25">
      <c r="A120" s="287" t="s">
        <v>87</v>
      </c>
      <c r="B120" s="19" t="s">
        <v>528</v>
      </c>
      <c r="C120" s="666">
        <v>2014</v>
      </c>
      <c r="D120" s="679" t="s">
        <v>7</v>
      </c>
      <c r="E120" s="676" t="s">
        <v>9</v>
      </c>
      <c r="F120" s="668" t="s">
        <v>529</v>
      </c>
      <c r="G120" s="669">
        <v>36.5</v>
      </c>
      <c r="H120" s="670">
        <f t="shared" si="12"/>
        <v>651.78571428571433</v>
      </c>
      <c r="I120" s="680">
        <v>4310</v>
      </c>
      <c r="J120" s="670">
        <f t="shared" si="13"/>
        <v>650.07541478129713</v>
      </c>
      <c r="K120" s="681">
        <v>24.7</v>
      </c>
      <c r="L120" s="670">
        <f t="shared" si="14"/>
        <v>581.02766798418975</v>
      </c>
      <c r="M120" s="673">
        <f t="shared" si="15"/>
        <v>1882.8887970512012</v>
      </c>
      <c r="N120" s="227">
        <v>9</v>
      </c>
      <c r="O120" s="674" t="s">
        <v>364</v>
      </c>
      <c r="T120"/>
      <c r="U120"/>
      <c r="V120"/>
      <c r="W120"/>
      <c r="X120"/>
      <c r="Y120"/>
    </row>
    <row r="121" spans="1:25" ht="13.5" customHeight="1" x14ac:dyDescent="0.25">
      <c r="A121" s="287" t="s">
        <v>89</v>
      </c>
      <c r="B121" s="8" t="s">
        <v>210</v>
      </c>
      <c r="C121" s="294" t="s">
        <v>52</v>
      </c>
      <c r="D121" s="167" t="s">
        <v>7</v>
      </c>
      <c r="E121" s="210" t="s">
        <v>16</v>
      </c>
      <c r="F121" s="675" t="s">
        <v>500</v>
      </c>
      <c r="G121" s="291">
        <v>44</v>
      </c>
      <c r="H121" s="159">
        <f t="shared" si="12"/>
        <v>785.71428571428567</v>
      </c>
      <c r="I121" s="295">
        <v>2180</v>
      </c>
      <c r="J121" s="159">
        <f t="shared" si="13"/>
        <v>328.8084464555053</v>
      </c>
      <c r="K121" s="678">
        <v>29.2</v>
      </c>
      <c r="L121" s="159">
        <f t="shared" si="14"/>
        <v>758.89328063241101</v>
      </c>
      <c r="M121" s="350">
        <f t="shared" si="15"/>
        <v>1873.416012802202</v>
      </c>
      <c r="N121" s="227">
        <v>10</v>
      </c>
      <c r="O121" s="1049" t="s">
        <v>424</v>
      </c>
      <c r="T121"/>
      <c r="U121"/>
      <c r="V121"/>
      <c r="W121"/>
      <c r="X121"/>
      <c r="Y121"/>
    </row>
    <row r="122" spans="1:25" ht="13.5" customHeight="1" x14ac:dyDescent="0.25">
      <c r="A122" s="287" t="s">
        <v>90</v>
      </c>
      <c r="B122" s="8" t="s">
        <v>212</v>
      </c>
      <c r="C122" s="294" t="s">
        <v>52</v>
      </c>
      <c r="D122" s="62" t="s">
        <v>7</v>
      </c>
      <c r="E122" s="210" t="s">
        <v>16</v>
      </c>
      <c r="F122" s="675" t="s">
        <v>249</v>
      </c>
      <c r="G122" s="291">
        <v>42.5</v>
      </c>
      <c r="H122" s="159">
        <f t="shared" si="12"/>
        <v>758.92857142857144</v>
      </c>
      <c r="I122" s="295">
        <v>2570</v>
      </c>
      <c r="J122" s="159">
        <f t="shared" si="13"/>
        <v>387.63197586727</v>
      </c>
      <c r="K122" s="678">
        <v>26.7</v>
      </c>
      <c r="L122" s="159">
        <f t="shared" si="14"/>
        <v>660.07905138339925</v>
      </c>
      <c r="M122" s="350">
        <f t="shared" si="15"/>
        <v>1806.6395986792406</v>
      </c>
      <c r="N122" s="227">
        <v>11</v>
      </c>
      <c r="O122" s="1049" t="s">
        <v>400</v>
      </c>
      <c r="T122"/>
      <c r="U122"/>
      <c r="V122"/>
      <c r="W122"/>
      <c r="X122"/>
      <c r="Y122"/>
    </row>
    <row r="123" spans="1:25" ht="13.5" customHeight="1" thickBot="1" x14ac:dyDescent="0.3">
      <c r="A123" s="1004" t="s">
        <v>91</v>
      </c>
      <c r="B123" s="1005" t="s">
        <v>412</v>
      </c>
      <c r="C123" s="1006">
        <v>2015</v>
      </c>
      <c r="D123" s="850" t="s">
        <v>7</v>
      </c>
      <c r="E123" s="289" t="s">
        <v>13</v>
      </c>
      <c r="F123" s="1008" t="s">
        <v>248</v>
      </c>
      <c r="G123" s="1009">
        <v>38</v>
      </c>
      <c r="H123" s="1010">
        <f t="shared" si="12"/>
        <v>678.57142857142856</v>
      </c>
      <c r="I123" s="1011">
        <v>4620</v>
      </c>
      <c r="J123" s="465">
        <f t="shared" si="13"/>
        <v>696.83257918552033</v>
      </c>
      <c r="K123" s="160">
        <v>20.9</v>
      </c>
      <c r="L123" s="465">
        <f t="shared" si="14"/>
        <v>430.83003952569163</v>
      </c>
      <c r="M123" s="1012">
        <f t="shared" si="15"/>
        <v>1806.2340472826404</v>
      </c>
      <c r="N123" s="46">
        <v>12</v>
      </c>
      <c r="O123" s="1013" t="s">
        <v>388</v>
      </c>
      <c r="T123"/>
      <c r="U123"/>
      <c r="V123"/>
      <c r="W123"/>
      <c r="X123"/>
      <c r="Y123"/>
    </row>
    <row r="124" spans="1:25" ht="15.75" customHeight="1" thickTop="1" x14ac:dyDescent="0.25">
      <c r="A124" s="993" t="s">
        <v>93</v>
      </c>
      <c r="B124" s="939" t="s">
        <v>180</v>
      </c>
      <c r="C124" s="994"/>
      <c r="D124" s="995"/>
      <c r="E124" s="289" t="s">
        <v>41</v>
      </c>
      <c r="F124" s="997" t="s">
        <v>524</v>
      </c>
      <c r="G124" s="998">
        <v>38.5</v>
      </c>
      <c r="H124" s="999">
        <f t="shared" si="12"/>
        <v>687.5</v>
      </c>
      <c r="I124" s="1000">
        <v>3020</v>
      </c>
      <c r="J124" s="161">
        <f t="shared" si="13"/>
        <v>455.50527903469077</v>
      </c>
      <c r="K124" s="189">
        <v>25.2</v>
      </c>
      <c r="L124" s="161">
        <f t="shared" si="14"/>
        <v>600.79051383399212</v>
      </c>
      <c r="M124" s="1001">
        <f t="shared" si="15"/>
        <v>1743.7957928686828</v>
      </c>
      <c r="N124" s="1002">
        <v>13</v>
      </c>
      <c r="O124" s="1003" t="s">
        <v>388</v>
      </c>
      <c r="T124"/>
      <c r="U124"/>
      <c r="V124"/>
      <c r="W124"/>
      <c r="X124"/>
      <c r="Y124"/>
    </row>
    <row r="125" spans="1:25" ht="13.5" customHeight="1" x14ac:dyDescent="0.25">
      <c r="A125" s="287" t="s">
        <v>557</v>
      </c>
      <c r="B125" s="982" t="s">
        <v>169</v>
      </c>
      <c r="C125" s="666">
        <v>2013</v>
      </c>
      <c r="D125" s="679" t="s">
        <v>6</v>
      </c>
      <c r="E125" s="676" t="s">
        <v>9</v>
      </c>
      <c r="F125" s="683" t="s">
        <v>530</v>
      </c>
      <c r="G125" s="684">
        <v>43</v>
      </c>
      <c r="H125" s="670">
        <f t="shared" si="12"/>
        <v>767.85714285714289</v>
      </c>
      <c r="I125" s="680">
        <v>3240</v>
      </c>
      <c r="J125" s="670">
        <f t="shared" si="13"/>
        <v>488.68778280542989</v>
      </c>
      <c r="K125" s="681">
        <v>22.2</v>
      </c>
      <c r="L125" s="670">
        <f t="shared" si="14"/>
        <v>482.21343873517787</v>
      </c>
      <c r="M125" s="673">
        <f t="shared" si="15"/>
        <v>1738.7583643977505</v>
      </c>
      <c r="N125" s="685"/>
      <c r="O125" s="674" t="s">
        <v>364</v>
      </c>
      <c r="T125"/>
      <c r="U125"/>
      <c r="V125"/>
      <c r="W125"/>
      <c r="X125"/>
      <c r="Y125"/>
    </row>
    <row r="126" spans="1:25" ht="13.5" customHeight="1" x14ac:dyDescent="0.25">
      <c r="A126" s="287" t="s">
        <v>558</v>
      </c>
      <c r="B126" s="8" t="s">
        <v>183</v>
      </c>
      <c r="C126" s="294" t="s">
        <v>55</v>
      </c>
      <c r="D126" s="167" t="s">
        <v>6</v>
      </c>
      <c r="E126" s="289" t="s">
        <v>61</v>
      </c>
      <c r="F126" s="290" t="s">
        <v>250</v>
      </c>
      <c r="G126" s="297">
        <v>37</v>
      </c>
      <c r="H126" s="349">
        <f t="shared" si="12"/>
        <v>660.71428571428567</v>
      </c>
      <c r="I126" s="547">
        <v>1980</v>
      </c>
      <c r="J126" s="349">
        <f t="shared" si="13"/>
        <v>298.6425339366516</v>
      </c>
      <c r="K126" s="296">
        <v>21</v>
      </c>
      <c r="L126" s="349">
        <f t="shared" si="14"/>
        <v>434.78260869565219</v>
      </c>
      <c r="M126" s="351">
        <f t="shared" si="15"/>
        <v>1394.1394283465895</v>
      </c>
      <c r="N126" s="685"/>
      <c r="O126" s="447" t="s">
        <v>213</v>
      </c>
      <c r="T126"/>
      <c r="U126"/>
      <c r="V126"/>
      <c r="W126"/>
      <c r="X126"/>
      <c r="Y126"/>
    </row>
    <row r="127" spans="1:25" ht="13.5" customHeight="1" x14ac:dyDescent="0.25">
      <c r="A127" s="287" t="s">
        <v>559</v>
      </c>
      <c r="B127" s="288" t="s">
        <v>173</v>
      </c>
      <c r="C127" s="294" t="s">
        <v>53</v>
      </c>
      <c r="D127" s="62" t="s">
        <v>6</v>
      </c>
      <c r="E127" s="289" t="s">
        <v>13</v>
      </c>
      <c r="F127" s="290" t="s">
        <v>250</v>
      </c>
      <c r="G127" s="297">
        <v>37</v>
      </c>
      <c r="H127" s="349">
        <f t="shared" si="12"/>
        <v>660.71428571428567</v>
      </c>
      <c r="I127" s="547">
        <v>2630</v>
      </c>
      <c r="J127" s="349">
        <f t="shared" si="13"/>
        <v>396.68174962292608</v>
      </c>
      <c r="K127" s="26">
        <v>18.3</v>
      </c>
      <c r="L127" s="349">
        <f t="shared" si="14"/>
        <v>328.06324110671937</v>
      </c>
      <c r="M127" s="351">
        <f t="shared" si="15"/>
        <v>1385.4592764439312</v>
      </c>
      <c r="N127" s="685"/>
      <c r="O127" s="447" t="s">
        <v>48</v>
      </c>
      <c r="T127"/>
      <c r="U127"/>
      <c r="V127"/>
      <c r="W127"/>
      <c r="X127"/>
      <c r="Y127"/>
    </row>
    <row r="128" spans="1:25" ht="13.5" customHeigh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T128"/>
      <c r="U128"/>
      <c r="V128"/>
      <c r="W128"/>
      <c r="X128"/>
      <c r="Y128"/>
    </row>
    <row r="129" spans="1:25" ht="13.5" customHeight="1" x14ac:dyDescent="0.25">
      <c r="A129"/>
      <c r="B129" s="113" t="s">
        <v>545</v>
      </c>
      <c r="C129" s="54"/>
      <c r="D129" s="114" t="s">
        <v>546</v>
      </c>
      <c r="E129" s="115"/>
      <c r="F129" s="115"/>
      <c r="G129" s="73"/>
      <c r="H129" s="311"/>
      <c r="I129" s="47"/>
      <c r="J129" s="283"/>
      <c r="K129" s="59"/>
      <c r="L129" s="115"/>
      <c r="M129"/>
      <c r="N129"/>
      <c r="O129"/>
      <c r="T129"/>
      <c r="U129"/>
      <c r="V129"/>
      <c r="W129"/>
      <c r="X129"/>
      <c r="Y129"/>
    </row>
    <row r="130" spans="1:25" ht="13.5" customHeigh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T130"/>
      <c r="U130"/>
      <c r="V130"/>
      <c r="W130"/>
      <c r="X130"/>
      <c r="Y130"/>
    </row>
    <row r="131" spans="1:25" s="48" customFormat="1" ht="15" customHeigh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s="48" customFormat="1" ht="15.75" customHeight="1" x14ac:dyDescent="0.25">
      <c r="A132" s="82"/>
      <c r="B132" s="67" t="s">
        <v>103</v>
      </c>
      <c r="C132" s="104"/>
      <c r="D132" s="104"/>
      <c r="E132" s="104"/>
      <c r="F132" s="104"/>
      <c r="G132" s="105"/>
      <c r="H132" s="104"/>
      <c r="I132" s="106"/>
      <c r="J132" s="104"/>
      <c r="K132" s="104"/>
      <c r="L132" s="104"/>
      <c r="M132" s="104"/>
      <c r="N132" s="107"/>
      <c r="O132" s="298"/>
      <c r="P132"/>
      <c r="Q132"/>
      <c r="R132"/>
      <c r="S132"/>
      <c r="T132"/>
      <c r="U132"/>
      <c r="V132"/>
      <c r="W132"/>
      <c r="X132"/>
      <c r="Y132"/>
    </row>
    <row r="133" spans="1:25" s="71" customFormat="1" ht="15.75" customHeight="1" x14ac:dyDescent="0.25">
      <c r="B133" s="66" t="s">
        <v>97</v>
      </c>
      <c r="C133" s="148"/>
      <c r="D133" s="148"/>
      <c r="E133" s="148"/>
      <c r="F133" s="148"/>
      <c r="G133" s="149"/>
      <c r="H133" s="148"/>
      <c r="I133" s="150"/>
      <c r="J133" s="148"/>
      <c r="K133" s="113"/>
      <c r="L133" s="114"/>
      <c r="M133" s="148"/>
      <c r="O133" s="299"/>
      <c r="P133"/>
      <c r="Q133"/>
      <c r="R133"/>
      <c r="S133"/>
      <c r="T133"/>
      <c r="U133"/>
      <c r="V133"/>
      <c r="W133"/>
      <c r="X133"/>
      <c r="Y133"/>
    </row>
    <row r="134" spans="1:25" s="168" customFormat="1" ht="15" x14ac:dyDescent="0.25">
      <c r="B134" s="57" t="s">
        <v>228</v>
      </c>
      <c r="P134"/>
      <c r="Q134"/>
      <c r="R134"/>
      <c r="S134"/>
      <c r="T134"/>
      <c r="U134"/>
      <c r="V134"/>
      <c r="W134"/>
      <c r="X134"/>
      <c r="Y134"/>
    </row>
    <row r="135" spans="1:25" s="168" customFormat="1" ht="11.25" customHeight="1" x14ac:dyDescent="0.25">
      <c r="A135" s="72"/>
      <c r="B135" s="168" t="s">
        <v>251</v>
      </c>
      <c r="C135" s="83"/>
      <c r="D135" s="83"/>
      <c r="F135" s="151"/>
      <c r="G135" s="152"/>
      <c r="H135" s="83"/>
      <c r="I135" s="110"/>
      <c r="J135" s="153"/>
      <c r="K135" s="153"/>
      <c r="L135" s="153"/>
      <c r="M135" s="153"/>
      <c r="O135" s="300"/>
      <c r="P135"/>
      <c r="Q135"/>
      <c r="R135"/>
      <c r="S135"/>
      <c r="T135"/>
      <c r="U135"/>
      <c r="V135"/>
      <c r="W135"/>
      <c r="X135"/>
      <c r="Y135"/>
    </row>
    <row r="136" spans="1:25" s="168" customFormat="1" ht="11.25" customHeight="1" x14ac:dyDescent="0.25">
      <c r="A136" s="141">
        <v>1</v>
      </c>
      <c r="B136" s="142" t="s">
        <v>245</v>
      </c>
      <c r="C136" s="141" t="s">
        <v>43</v>
      </c>
      <c r="D136" s="141" t="s">
        <v>252</v>
      </c>
      <c r="E136" s="301" t="s">
        <v>9</v>
      </c>
      <c r="F136" s="141" t="s">
        <v>33</v>
      </c>
      <c r="G136" s="141"/>
      <c r="H136" s="141"/>
      <c r="I136" s="141">
        <v>7070</v>
      </c>
      <c r="J136" s="141"/>
      <c r="K136" s="141" t="s">
        <v>253</v>
      </c>
      <c r="L136" s="141"/>
      <c r="M136" s="141">
        <v>3060.97</v>
      </c>
      <c r="N136" s="141" t="s">
        <v>48</v>
      </c>
      <c r="O136" s="302" t="s">
        <v>48</v>
      </c>
      <c r="P136"/>
      <c r="Q136"/>
      <c r="R136"/>
      <c r="S136"/>
      <c r="T136"/>
      <c r="U136"/>
      <c r="V136"/>
      <c r="W136"/>
      <c r="X136"/>
      <c r="Y136"/>
    </row>
    <row r="137" spans="1:25" ht="11.25" customHeight="1" x14ac:dyDescent="0.25">
      <c r="A137" s="303">
        <v>2</v>
      </c>
      <c r="B137" s="303" t="s">
        <v>158</v>
      </c>
      <c r="C137" s="303" t="s">
        <v>43</v>
      </c>
      <c r="D137" s="303" t="s">
        <v>252</v>
      </c>
      <c r="E137" s="303" t="s">
        <v>41</v>
      </c>
      <c r="F137" s="303" t="s">
        <v>101</v>
      </c>
      <c r="G137" s="303"/>
      <c r="H137" s="303"/>
      <c r="I137" s="303">
        <v>5230</v>
      </c>
      <c r="J137" s="303"/>
      <c r="K137" s="303" t="s">
        <v>254</v>
      </c>
      <c r="L137" s="303"/>
      <c r="M137" s="303">
        <v>2438.41</v>
      </c>
      <c r="N137" s="303" t="s">
        <v>111</v>
      </c>
      <c r="O137" s="304" t="s">
        <v>54</v>
      </c>
      <c r="T137"/>
      <c r="U137"/>
      <c r="V137"/>
      <c r="W137"/>
      <c r="X137"/>
      <c r="Y137"/>
    </row>
    <row r="138" spans="1:25" ht="11.25" customHeight="1" x14ac:dyDescent="0.25">
      <c r="A138" s="141">
        <v>3</v>
      </c>
      <c r="B138" s="141" t="s">
        <v>165</v>
      </c>
      <c r="C138" s="141" t="s">
        <v>43</v>
      </c>
      <c r="D138" s="141" t="s">
        <v>252</v>
      </c>
      <c r="E138" s="141" t="s">
        <v>13</v>
      </c>
      <c r="F138" s="141" t="s">
        <v>255</v>
      </c>
      <c r="G138" s="141"/>
      <c r="H138" s="141"/>
      <c r="I138" s="141">
        <v>3950</v>
      </c>
      <c r="J138" s="141"/>
      <c r="K138" s="141" t="s">
        <v>256</v>
      </c>
      <c r="L138" s="141"/>
      <c r="M138" s="141">
        <v>2272.87</v>
      </c>
      <c r="N138" s="141" t="s">
        <v>30</v>
      </c>
      <c r="O138" s="305" t="s">
        <v>54</v>
      </c>
      <c r="T138"/>
      <c r="U138"/>
      <c r="V138"/>
      <c r="W138"/>
      <c r="X138"/>
      <c r="Y138"/>
    </row>
    <row r="139" spans="1:25" ht="11.25" customHeight="1" x14ac:dyDescent="0.25">
      <c r="A139" s="303">
        <v>4</v>
      </c>
      <c r="B139" s="303" t="s">
        <v>178</v>
      </c>
      <c r="C139" s="303" t="s">
        <v>55</v>
      </c>
      <c r="D139" s="303" t="s">
        <v>252</v>
      </c>
      <c r="E139" s="303" t="s">
        <v>12</v>
      </c>
      <c r="F139" s="303" t="s">
        <v>49</v>
      </c>
      <c r="G139" s="303"/>
      <c r="H139" s="303"/>
      <c r="I139" s="303">
        <v>3900</v>
      </c>
      <c r="J139" s="303"/>
      <c r="K139" s="303" t="s">
        <v>257</v>
      </c>
      <c r="L139" s="303"/>
      <c r="M139" s="303">
        <v>2160.5100000000002</v>
      </c>
      <c r="N139" s="303" t="s">
        <v>100</v>
      </c>
      <c r="O139" s="304" t="s">
        <v>42</v>
      </c>
      <c r="T139"/>
      <c r="U139"/>
      <c r="V139"/>
      <c r="W139"/>
      <c r="X139"/>
      <c r="Y139"/>
    </row>
    <row r="140" spans="1:25" ht="11.25" customHeight="1" x14ac:dyDescent="0.25">
      <c r="A140" s="141">
        <v>5</v>
      </c>
      <c r="B140" s="142" t="s">
        <v>258</v>
      </c>
      <c r="C140" s="141" t="s">
        <v>43</v>
      </c>
      <c r="D140" s="141" t="s">
        <v>252</v>
      </c>
      <c r="E140" s="301" t="s">
        <v>9</v>
      </c>
      <c r="F140" s="141" t="s">
        <v>50</v>
      </c>
      <c r="G140" s="141"/>
      <c r="H140" s="141"/>
      <c r="I140" s="141">
        <v>2960</v>
      </c>
      <c r="J140" s="141"/>
      <c r="K140" s="141" t="s">
        <v>254</v>
      </c>
      <c r="L140" s="141"/>
      <c r="M140" s="141">
        <v>2033.53</v>
      </c>
      <c r="N140" s="141" t="s">
        <v>48</v>
      </c>
      <c r="O140" s="302" t="s">
        <v>42</v>
      </c>
      <c r="T140"/>
      <c r="U140"/>
      <c r="V140"/>
      <c r="W140"/>
      <c r="X140"/>
      <c r="Y140"/>
    </row>
    <row r="141" spans="1:25" ht="11.25" customHeight="1" x14ac:dyDescent="0.25">
      <c r="A141" s="303">
        <v>6</v>
      </c>
      <c r="B141" s="303" t="s">
        <v>259</v>
      </c>
      <c r="C141" s="303" t="s">
        <v>43</v>
      </c>
      <c r="D141" s="303" t="s">
        <v>252</v>
      </c>
      <c r="E141" s="303" t="s">
        <v>10</v>
      </c>
      <c r="F141" s="303" t="s">
        <v>44</v>
      </c>
      <c r="G141" s="303"/>
      <c r="H141" s="303"/>
      <c r="I141" s="303">
        <v>1670</v>
      </c>
      <c r="J141" s="303"/>
      <c r="K141" s="303" t="s">
        <v>260</v>
      </c>
      <c r="L141" s="303"/>
      <c r="M141" s="303">
        <v>1998.5</v>
      </c>
      <c r="N141" s="303" t="s">
        <v>100</v>
      </c>
      <c r="O141" s="304" t="s">
        <v>42</v>
      </c>
      <c r="T141"/>
      <c r="U141"/>
      <c r="V141"/>
      <c r="W141"/>
      <c r="X141"/>
      <c r="Y141"/>
    </row>
    <row r="142" spans="1:25" customFormat="1" ht="11.25" customHeight="1" x14ac:dyDescent="0.25"/>
    <row r="143" spans="1:25" customFormat="1" ht="11.25" customHeight="1" x14ac:dyDescent="0.25"/>
    <row r="144" spans="1:25" customFormat="1" ht="11.25" customHeight="1" x14ac:dyDescent="0.25"/>
    <row r="145" customFormat="1" ht="15" x14ac:dyDescent="0.25"/>
    <row r="146" customFormat="1" ht="15" x14ac:dyDescent="0.25"/>
    <row r="147" customFormat="1" ht="15" x14ac:dyDescent="0.25"/>
  </sheetData>
  <sortState ref="B91:O95">
    <sortCondition descending="1" ref="M91:M95"/>
  </sortState>
  <mergeCells count="66">
    <mergeCell ref="B94:O94"/>
    <mergeCell ref="A106:O106"/>
    <mergeCell ref="A107:O107"/>
    <mergeCell ref="A108:O108"/>
    <mergeCell ref="A110:B110"/>
    <mergeCell ref="C110:C111"/>
    <mergeCell ref="D110:D111"/>
    <mergeCell ref="E110:E111"/>
    <mergeCell ref="F110:H110"/>
    <mergeCell ref="I110:J110"/>
    <mergeCell ref="K110:L110"/>
    <mergeCell ref="M110:M111"/>
    <mergeCell ref="N110:N111"/>
    <mergeCell ref="O110:O111"/>
    <mergeCell ref="A70:O70"/>
    <mergeCell ref="A72:B72"/>
    <mergeCell ref="C72:C74"/>
    <mergeCell ref="D72:D74"/>
    <mergeCell ref="E72:E74"/>
    <mergeCell ref="F72:H72"/>
    <mergeCell ref="A73:A74"/>
    <mergeCell ref="B73:B74"/>
    <mergeCell ref="F73:F74"/>
    <mergeCell ref="G73:G74"/>
    <mergeCell ref="I72:J72"/>
    <mergeCell ref="K72:L72"/>
    <mergeCell ref="M72:M74"/>
    <mergeCell ref="N72:N74"/>
    <mergeCell ref="O72:O74"/>
    <mergeCell ref="G41:G42"/>
    <mergeCell ref="A60:L60"/>
    <mergeCell ref="A61:O61"/>
    <mergeCell ref="A68:O68"/>
    <mergeCell ref="A69:O69"/>
    <mergeCell ref="A1:O1"/>
    <mergeCell ref="A2:O2"/>
    <mergeCell ref="A3:O3"/>
    <mergeCell ref="A5:A7"/>
    <mergeCell ref="C5:C7"/>
    <mergeCell ref="D5:D7"/>
    <mergeCell ref="E5:E7"/>
    <mergeCell ref="F5:H5"/>
    <mergeCell ref="I5:J5"/>
    <mergeCell ref="K5:L5"/>
    <mergeCell ref="O5:O7"/>
    <mergeCell ref="B6:B7"/>
    <mergeCell ref="F6:F7"/>
    <mergeCell ref="G6:G7"/>
    <mergeCell ref="M5:M7"/>
    <mergeCell ref="N5:N7"/>
    <mergeCell ref="A36:O36"/>
    <mergeCell ref="A37:O37"/>
    <mergeCell ref="A38:O38"/>
    <mergeCell ref="A40:B40"/>
    <mergeCell ref="C40:C42"/>
    <mergeCell ref="D40:D42"/>
    <mergeCell ref="E40:E42"/>
    <mergeCell ref="F40:H40"/>
    <mergeCell ref="I40:J40"/>
    <mergeCell ref="K40:L40"/>
    <mergeCell ref="M40:M42"/>
    <mergeCell ref="N40:N42"/>
    <mergeCell ref="O40:O42"/>
    <mergeCell ref="A41:A42"/>
    <mergeCell ref="B41:B42"/>
    <mergeCell ref="F41:F42"/>
  </mergeCells>
  <hyperlinks>
    <hyperlink ref="B88" r:id="rId1" display="https://iwwfed-ea.org/classic/rl2025/eame/index.php?skier=SVK862020805"/>
    <hyperlink ref="O137" r:id="rId2" tooltip="KLI Trophy 2025_x000d_Fosso Ghiaia_x000d_21.09.2025" display="https://www.iwwfed-ea.org/classic/25ITA015/"/>
    <hyperlink ref="O138" r:id="rId3" tooltip="KLI Trophy 2025_x000d_Fosso Ghiaia_x000d_21.09.2025" display="https://www.iwwfed-ea.org/classic/25ITA015/"/>
    <hyperlink ref="O139" r:id="rId4" tooltip="Austrian Masters All Categories_x000d_Fischlham_x000d_17.08.2025" display="https://www.iwwfed-ea.org/classic/25AUT006/"/>
    <hyperlink ref="O140" r:id="rId5" tooltip="Austrian Masters All Categories_x000d_Fischlham_x000d_17.08.2025" display="https://www.iwwfed-ea.org/classic/25AUT006/"/>
    <hyperlink ref="O141" r:id="rId6" tooltip="Austrian Masters All Categories_x000d_Fischlham_x000d_17.08.2025" display="https://www.iwwfed-ea.org/classic/25AUT006/"/>
    <hyperlink ref="O31" r:id="rId7" tooltip="2025 IWWF E&amp;A Under-21 Championship_x000d_Internationaler Wiener Wasserski Club_x000d_22.08.2025" display="https://www.iwwfed-ea.org/classic/25EURO05/"/>
    <hyperlink ref="O136" r:id="rId8" tooltip="2025 IWWF E&amp;A Youth (U14 &amp; U17) Championship_x000d_Botaski - Sesena Waterski Complex_x000d_20.07.2025" display="https://www.iwwfed-ea.org/classic/25EURO06/"/>
    <hyperlink ref="B136" r:id="rId9" display="https://www.iwwfed-ea.org/classic/rl2025/eame/index.php?skier=IWF100200021"/>
    <hyperlink ref="N136" r:id="rId10" tooltip="2025 IWWF E&amp;A Youth (U14 &amp; U17) Championship_x000d_Botaski - Sesena Waterski Complex_x000d_20.07.2025" display="https://www.iwwfed-ea.org/classic/25EURO06/"/>
    <hyperlink ref="B137" r:id="rId11" display="https://www.iwwfed-ea.org/classic/rl2025/eame/index.php?skier=GRE982018475"/>
    <hyperlink ref="N137" r:id="rId12" tooltip="Hellenic Youth &amp; +35 National Waterski Championshi_x000d_Stratos lake_x000d_03.08.2025" display="https://www.iwwfed-ea.org/classic/25GRE006/"/>
    <hyperlink ref="B138" r:id="rId13" display="https://www.iwwfed-ea.org/classic/rl2025/eame/index.php?skier=UKR982023745"/>
    <hyperlink ref="N138" r:id="rId14" tooltip="2025 IWWF World Waterski Championships_x000d_Recetto_x000d_31.08.2025" display="https://www.iwwfed-ea.org/classic/25IWWF04/"/>
    <hyperlink ref="B139" r:id="rId15" display="https://www.iwwfed-ea.org/classic/rl2025/eame/index.php?skier=AUT982024303"/>
    <hyperlink ref="N139" r:id="rId16" tooltip="II Jolly Overall Cup_x000d_San Gervasio Bresciano_x000d_14.09.2025" display="https://www.iwwfed-ea.org/classic/25ITA004/"/>
    <hyperlink ref="B140" r:id="rId17" display="https://www.iwwfed-ea.org/classic/rl2025/eame/index.php?skier=IWF100200032"/>
    <hyperlink ref="N140" r:id="rId18" tooltip="2025 IWWF E&amp;A Youth (U14 &amp; U17) Championship_x000d_Botaski - Sesena Waterski Complex_x000d_20.07.2025" display="https://www.iwwfed-ea.org/classic/25EURO06/"/>
    <hyperlink ref="B141" r:id="rId19" display="https://www.iwwfed-ea.org/classic/rl2025/eame/index.php?skier=GER982016480"/>
    <hyperlink ref="N141" r:id="rId20" tooltip="II Jolly Overall Cup_x000d_San Gervasio Bresciano_x000d_14.09.2025" display="https://www.iwwfed-ea.org/classic/25ITA004/"/>
    <hyperlink ref="B112" r:id="rId21" display="https://www.iwwfed-ea.org/classic/rl2025/eame/index.php?skier=AUT982024303"/>
    <hyperlink ref="B119" r:id="rId22" display="https://www.iwwfed-ea.org/classic/rl2025/eame/index.php?skier=UKR982023756"/>
    <hyperlink ref="B127" r:id="rId23" display="https://www.iwwfed-ea.org/classic/rl2025/eame/index.php?skier=UKR982023757"/>
    <hyperlink ref="O119" r:id="rId24" tooltip="2025 IWWF E&amp;A Youth (U14 &amp; U17) Championship_x000d_Botaski - Sesena Waterski Complex_x000d_20.07.2025" display="https://www.iwwfed-ea.org/classic/25EURO06/"/>
    <hyperlink ref="O126" r:id="rId25" tooltip="Juniori &amp; Seniori SM-kilpailu_x000d_Kurikka_x000d_27.07.2025" display="https://www.iwwfed-ea.org/classic/25FIN003/"/>
    <hyperlink ref="O127" r:id="rId26" tooltip="2025 IWWF E&amp;A Youth (U14 &amp; U17) Championship_x000d_Botaski - Sesena Waterski Complex_x000d_20.07.2025" display="https://www.iwwfed-ea.org/classic/25EURO06/"/>
    <hyperlink ref="B100" r:id="rId27" display="https://www.iwwfed-ea.org/classic/rl2025/eame/index.php?skier=IWF100200021"/>
    <hyperlink ref="O100" r:id="rId28" tooltip="2025 IWWF E&amp;A Youth (U14 &amp; U17) Championship_x000d_Botaski - Sesena Waterski Complex_x000d_20.07.2025" display="https://www.iwwfed-ea.org/classic/25EURO06/"/>
    <hyperlink ref="O81" r:id="rId29" tooltip="LE PLAN D'EAU 3D 2/2 30eme anniversaire_x000d_Club Omnisport de Jaumard_x000d_05.10.2025" display="https://www.iwwfed-ea.org/classic/25FRA014/"/>
    <hyperlink ref="O82" r:id="rId30" tooltip="Campionati Italiani di Categoria_x000d_Recetto_x000d_07.09.2025" display="https://www.iwwfed-ea.org/classic/25ITA006/"/>
    <hyperlink ref="O84" r:id="rId31" tooltip="British Youth Nationals_x000d_Gosfield Lake Water Ski Club_x000d_15.08.2025" display="https://www.iwwfed-ea.org/classic/25GBR030/"/>
    <hyperlink ref="O86" r:id="rId32" tooltip="Campionati Italiani di Categoria_x000d_Recetto_x000d_07.09.2025" display="https://www.iwwfed-ea.org/classic/25ITA006/"/>
    <hyperlink ref="B55" r:id="rId33" display="https://www.iwwfed-ea.org/classic/rl2025/eame/index.php?skier=IWF100200001"/>
    <hyperlink ref="O46" r:id="rId34" tooltip="LE PLAN D'EAU 3D 2/2 30eme anniversaire_x000d_Club Omnisport de Jaumard_x000d_05.10.2025" display="https://www.iwwfed-ea.org/classic/25FRA014/"/>
    <hyperlink ref="O55" r:id="rId35" tooltip="2025 IWWF World Waterski Championships_x000d_Recetto_x000d_31.08.2025" display="https://www.iwwfed-ea.org/classic/25IWWF04/"/>
    <hyperlink ref="O9" r:id="rId36" tooltip="2025 IWWF World Waterski Championships_x000d_Recetto_x000d_31.08.2025" display="https://www.iwwfed-ea.org/classic/25IWWF04/"/>
    <hyperlink ref="O10" r:id="rId37" tooltip="WWS Travers cup_x000d_Sunset Lakes, Groveland, FL_x000d_26.10.2025" display="http://www.iwsftournament.com/homologation/scorebooks/20251028081001Scorebook26S051CS.HTM"/>
    <hyperlink ref="O12" r:id="rId38" tooltip="2025 IWWF World Waterski Championships_x000d_Recetto_x000d_31.08.2025" display="https://www.iwwfed-ea.org/classic/25IWWF04/"/>
    <hyperlink ref="O11" r:id="rId39" tooltip="2025 IWWF World Waterski Championships_x000d_Recetto_x000d_31.08.2025" display="https://www.iwwfed-ea.org/classic/25IWWF04/"/>
    <hyperlink ref="O14" r:id="rId40" tooltip="2025 European Open Championships_x000d_Salmsee, Steyregg_x000d_09.08.2025" display="https://www.iwwfed-ea.org/classic/25EURO03/"/>
    <hyperlink ref="O16" r:id="rId41" tooltip="Campeonato Argentino de Esqui Nautico_x000d_AHUMADA ESQUI NAUTICO_x000d_09.02.2025" display="http://www.iwsftournament.com/homologation/scorebooks/20250208150258Scorebook25ARG002.htm"/>
    <hyperlink ref="O20" r:id="rId42" tooltip="LE PLAN D'EAU 3D 2/2 30eme anniversaire_x000d_Club Omnisport de Jaumard_x000d_05.10.2025" display="https://www.iwwfed-ea.org/classic/25FRA014/"/>
    <hyperlink ref="O22" r:id="rId43" tooltip="Sunset Cup_x000d_Sunset Lakes, Groveland, FL_x000d_18.05.2025" display="http://www.iwsftournament.com/homologation/scorebooks/20250520080501Scorebook25S088CS.HTM"/>
    <hyperlink ref="O13" r:id="rId44" tooltip="2025 IWWF World Waterski Championships_x000d_Recetto_x000d_31.08.2025" display="https://www.iwwfed-ea.org/classic/25IWWF04/"/>
    <hyperlink ref="B31" r:id="rId45" display="https://www.iwwfed-ea.org/classic/rl2025/eame/index.php?skier=IWF100200008"/>
    <hyperlink ref="O80" r:id="rId46" tooltip="2025 IWWF World Waterski Championships_x000d_Recetto_x000d_31.08.2025" display="https://www.iwwfed-ea.org/classic/25IWWF04/"/>
    <hyperlink ref="O8" r:id="rId47" display="https://ems.iwwf.sport/Competitions/Details?Id=f9a6997e-666a-45e5-bf90-4327a7a8b609"/>
    <hyperlink ref="O50" r:id="rId48" display="https://ems.iwwf.sport/Competitions/Details?Id=86dd662c-8688-4dca-a3f5-317ef0ab500d"/>
    <hyperlink ref="O76" r:id="rId49" display="https://ems.iwwf.sport/Competitions/Details?Id=9ba15c3c-c348-4314-b552-9893d0dfa5d8"/>
    <hyperlink ref="O77" r:id="rId50" display="https://ems.iwwf.sport/Competitions/Details?Id=86dd662c-8688-4dca-a3f5-317ef0ab500d"/>
    <hyperlink ref="O112" r:id="rId51" display="https://ems.iwwf.sport/Competitions/Details?Id=0d3dc4e7-8690-4d4a-9ec3-90f11e0cf156"/>
    <hyperlink ref="B113" r:id="rId52" display="https://ems.iwwf.sport/RankingList/ScoringDetailsWaterSki?Id=9850cbbd-4eec-4d2b-8242-f25a15b737a2&amp;RankingListLogId=38e010a8-a6bb-4f7a-aefc-d3146136a155&amp;Event=14&amp;IdRankinglistPlacement=eba330da-6739-479e-b1e6-25e1317b18e0&amp;DisciplineId=7&amp;EventId=14&amp;SeasonId=10&amp;Month=8&amp;RLAgeCategoryId=&amp;Gender=&amp;ConfederationId=&amp;FederationId=&amp;Lastname=&amp;Firstname=&amp;AthleteCode=&amp;RLConfederationId=1"/>
    <hyperlink ref="O113" r:id="rId53" display="https://ems.iwwf.sport/Competitions/Details?Id=0d3dc4e7-8690-4d4a-9ec3-90f11e0cf156"/>
    <hyperlink ref="B114" r:id="rId54" display="https://ems.iwwf.sport/RankingList/ScoringDetailsWaterSki?Id=23175a51-1b1b-40f2-8a70-80860c4b6911&amp;RankingListLogId=38e010a8-a6bb-4f7a-aefc-d3146136a155&amp;Event=14&amp;IdRankinglistPlacement=4de2d9aa-ab72-4fed-a7c5-2e74ab48c9fb&amp;DisciplineId=7&amp;EventId=14&amp;SeasonId=10&amp;Month=8&amp;RLAgeCategoryId=&amp;Gender=&amp;ConfederationId=&amp;FederationId=&amp;Lastname=&amp;Firstname=&amp;AthleteCode=&amp;RLConfederationId=1"/>
    <hyperlink ref="O114" r:id="rId55" display="https://ems.iwwf.sport/Competitions/Details?Id=03f4deaf-dc51-47d7-aef1-d4f2043f1124"/>
    <hyperlink ref="O116" r:id="rId56" display="https://ems.iwwf.sport/Competitions/Details?Id=0d3dc4e7-8690-4d4a-9ec3-90f11e0cf156"/>
    <hyperlink ref="B116" r:id="rId57" display="https://ems.iwwf.sport/RankingList/ScoringDetailsWaterSki?Id=c2c1c79e-9c7f-4fe7-87a5-679c9b9a892e&amp;RankingListLogId=38e010a8-a6bb-4f7a-aefc-d3146136a155&amp;Event=14&amp;IdRankinglistPlacement=6594db1c-7323-4b5e-896b-dd4bfb5bbf2e&amp;DisciplineId=7&amp;EventId=14&amp;SeasonId=10&amp;Month=8&amp;RLAgeCategoryId=&amp;Gender=&amp;ConfederationId=&amp;FederationId=&amp;Lastname=&amp;Firstname=&amp;AthleteCode=&amp;RLConfederationId=1"/>
    <hyperlink ref="B117" r:id="rId58" display="https://ems.iwwf.sport/RankingList/ScoringDetailsWaterSki?Id=ffe61fee-9380-4ec2-95be-b70ba395c0fc&amp;RankingListLogId=38e010a8-a6bb-4f7a-aefc-d3146136a155&amp;Event=14&amp;IdRankinglistPlacement=34e0b35a-7e93-45eb-b08a-7c84f32db992&amp;DisciplineId=7&amp;EventId=14&amp;SeasonId=10&amp;Month=8&amp;RLAgeCategoryId=&amp;Gender=&amp;ConfederationId=&amp;FederationId=&amp;Lastname=&amp;Firstname=&amp;AthleteCode=&amp;RLConfederationId=1"/>
    <hyperlink ref="B118" r:id="rId59" display="https://ems.iwwf.sport/RankingList/ScoringDetailsWaterSki?Id=48941673-08f3-48aa-865b-1a61e902755a&amp;RankingListLogId=38e010a8-a6bb-4f7a-aefc-d3146136a155&amp;Event=14&amp;IdRankinglistPlacement=47897b2f-f94d-4819-a4b2-9047e040eeae&amp;DisciplineId=7&amp;EventId=14&amp;SeasonId=10&amp;Month=8&amp;RLAgeCategoryId=&amp;Gender=&amp;ConfederationId=&amp;FederationId=&amp;Lastname=&amp;Firstname=&amp;AthleteCode=&amp;RLConfederationId=1"/>
    <hyperlink ref="O118" r:id="rId60" display="https://ems.iwwf.sport/Competitions/Details?Id=0d3dc4e7-8690-4d4a-9ec3-90f11e0cf156"/>
    <hyperlink ref="B121" r:id="rId61" display="https://ems.iwwf.sport/RankingList/ScoringDetailsWaterSki?Id=f080a98d-e40b-4e18-9367-46940efefead&amp;RankingListLogId=38e010a8-a6bb-4f7a-aefc-d3146136a155&amp;Event=14&amp;IdRankinglistPlacement=22c4c881-7bd1-4d76-b648-33ebe06becd1&amp;DisciplineId=7&amp;EventId=14&amp;SeasonId=10&amp;Month=8&amp;RLAgeCategoryId=&amp;Gender=&amp;ConfederationId=&amp;FederationId=&amp;Lastname=&amp;Firstname=&amp;AthleteCode=&amp;RLConfederationId=1"/>
    <hyperlink ref="B122" r:id="rId62" display="https://ems.iwwf.sport/RankingList/ScoringDetailsWaterSki?Id=57087963-efd8-426d-b649-8c8defc0aa52&amp;RankingListLogId=38e010a8-a6bb-4f7a-aefc-d3146136a155&amp;Event=14&amp;IdRankinglistPlacement=b72a665d-b47a-4652-90a9-eba168c291cd&amp;DisciplineId=7&amp;EventId=14&amp;SeasonId=10&amp;Month=8&amp;RLAgeCategoryId=&amp;Gender=&amp;ConfederationId=&amp;FederationId=&amp;Lastname=&amp;Firstname=&amp;AthleteCode=&amp;RLConfederationId=1"/>
    <hyperlink ref="B123" r:id="rId63" display="https://ems.iwwf.sport/RankingList/ScoringDetailsWaterSki?Id=84072bca-6c52-4bc9-b637-19b5af78b781&amp;RankingListLogId=38e010a8-a6bb-4f7a-aefc-d3146136a155&amp;Event=14&amp;IdRankinglistPlacement=c79766c5-a1c7-4c0d-a97d-c9506be80775&amp;DisciplineId=7&amp;EventId=14&amp;SeasonId=10&amp;Month=8&amp;RLAgeCategoryId=&amp;Gender=&amp;ConfederationId=&amp;FederationId=&amp;Lastname=&amp;Firstname=&amp;AthleteCode=&amp;RLConfederationId=1"/>
    <hyperlink ref="B124" r:id="rId64" display="https://ems.iwwf.sport/RankingList/ScoringDetailsWaterSki?Id=e7519c21-4405-4947-a79d-9f5fff18323c&amp;RankingListLogId=38e010a8-a6bb-4f7a-aefc-d3146136a155&amp;Event=14&amp;IdRankinglistPlacement=d6b604e9-c412-4386-baa3-8634e2371147&amp;DisciplineId=7&amp;EventId=14&amp;SeasonId=10&amp;Month=8&amp;RLAgeCategoryId=&amp;Gender=&amp;ConfederationId=&amp;FederationId=&amp;Lastname=&amp;Firstname=&amp;AthleteCode=&amp;RLConfederationId=1"/>
    <hyperlink ref="O124" r:id="rId65" display="https://ems.iwwf.sport/Competitions/Details?Id=05ab75f5-8aae-4c32-b40a-e1edcbcf63c1"/>
    <hyperlink ref="O123" r:id="rId66" display="https://ems.iwwf.sport/Competitions/Details?Id=05ab75f5-8aae-4c32-b40a-e1edcbcf63c1"/>
    <hyperlink ref="B126" r:id="rId67" display="https://ems.iwwf.sport/RankingList/ScoringDetailsWaterSki?Id=84cc88c6-7cef-4207-ad93-1d76cc721149&amp;RankingListLogId=38e010a8-a6bb-4f7a-aefc-d3146136a155&amp;Event=14&amp;IdRankinglistPlacement=a57541e9-1f32-47f4-82ac-1f168bea0d7e&amp;DisciplineId=7&amp;EventId=14&amp;SeasonId=10&amp;Month=8&amp;RLAgeCategoryId=&amp;Gender=&amp;ConfederationId=&amp;FederationId=&amp;Lastname=&amp;Firstname=&amp;AthleteCode=&amp;RLConfederationId=1"/>
    <hyperlink ref="B120" r:id="rId68" display="https://ems.iwwf.sport/RankingList/ScoringDetailsWaterSki?Id=0ace7ca5-b04c-4cac-8eda-69e9f9fb8b12&amp;RankingListLogId=38e010a8-a6bb-4f7a-aefc-d3146136a155&amp;Event=14&amp;IdRankinglistPlacement=471d756f-5976-404f-89d1-657917c18733&amp;DisciplineId=7&amp;EventId=14&amp;SeasonId=10&amp;Month=8&amp;RLAgeCategoryId=&amp;Gender=&amp;ConfederationId=&amp;FederationId=&amp;Lastname=&amp;Firstname=&amp;AthleteCode=&amp;RLConfederationId=1"/>
    <hyperlink ref="B89" r:id="rId69" display="https://iwwfed-ea.org/classic/rl2025/eame/index.php?skier=GER792023879"/>
    <hyperlink ref="B92" r:id="rId70" display="https://iwwfed-ea.org/classic/rl2025/eame/index.php?skier=GRE982018487"/>
    <hyperlink ref="B91" r:id="rId71" display="https://iwwfed-ea.org/classic/rl2025/eame/index.php?skier=IWF100200014"/>
    <hyperlink ref="B78" r:id="rId72" display="https://ems.iwwf.sport/RankingList/ScoringDetailsWaterSki?Id=356317d6-a909-4f48-af89-9f12a4eebbab&amp;RankingListLogId=6f8821a6-03f9-4e6f-bc24-724598605e85&amp;Event=14&amp;IdRankinglistPlacement=0333215d-8ac6-4c19-a351-e2431e7e7fa9&amp;DisciplineId=7&amp;EventId=14&amp;SeasonId=10&amp;Month=8&amp;RLAgeCategoryId=&amp;Gender=&amp;ConfederationId=&amp;FederationId=&amp;Lastname=&amp;Firstname=&amp;AthleteCode=&amp;RLConfederationId="/>
    <hyperlink ref="B79" r:id="rId73" display="https://ems.iwwf.sport/RankingList/ScoringDetailsWaterSki?Id=e456d8f5-d1db-42c1-804c-fe46ccd76d22&amp;RankingListLogId=6f8821a6-03f9-4e6f-bc24-724598605e85&amp;Event=14&amp;IdRankinglistPlacement=35151a69-d918-422f-aba3-0448317f4908&amp;DisciplineId=7&amp;EventId=14&amp;SeasonId=10&amp;Month=8&amp;RLAgeCategoryId=&amp;Gender=&amp;ConfederationId=&amp;FederationId=&amp;Lastname=&amp;Firstname=&amp;AthleteCode=&amp;RLConfederationId="/>
    <hyperlink ref="B75" r:id="rId74" display="https://ems.iwwf.sport/RankingList/ScoringDetailsWaterSki?Id=dbf4b8ff-eda3-41df-9c75-ff301cf4261f&amp;RankingListLogId=38e010a8-a6bb-4f7a-aefc-d3146136a155&amp;Event=14&amp;IdRankinglistPlacement=ba11f237-1890-4661-8ee3-2127d580f1e6&amp;DisciplineId=7&amp;EventId=14&amp;SeasonId=10&amp;Month=8&amp;RLAgeCategoryId=&amp;Gender=&amp;ConfederationId=&amp;FederationId=&amp;Lastname=&amp;Firstname=&amp;AthleteCode=&amp;RLConfederationId=1"/>
    <hyperlink ref="B76" r:id="rId75" display="https://ems.iwwf.sport/RankingList/ScoringDetailsWaterSki?Id=7676a9af-5f45-482e-8c6c-14311e2da994&amp;RankingListLogId=38e010a8-a6bb-4f7a-aefc-d3146136a155&amp;Event=14&amp;IdRankinglistPlacement=fad0ca99-3d90-4492-b091-1ce776796d96&amp;DisciplineId=7&amp;EventId=14&amp;SeasonId=10&amp;Month=8&amp;RLAgeCategoryId=&amp;Gender=&amp;ConfederationId=&amp;FederationId=&amp;Lastname=&amp;Firstname=&amp;AthleteCode=&amp;RLConfederationId=1"/>
    <hyperlink ref="B77" r:id="rId76" display="https://ems.iwwf.sport/RankingList/ScoringDetailsWaterSki?Id=94729a7d-4b17-429d-a324-e93b77c87753&amp;RankingListLogId=38e010a8-a6bb-4f7a-aefc-d3146136a155&amp;Event=14&amp;IdRankinglistPlacement=e83cbcc2-a417-4698-aff6-4d061f42fdbe&amp;DisciplineId=7&amp;EventId=14&amp;SeasonId=10&amp;Month=8&amp;RLAgeCategoryId=&amp;Gender=&amp;ConfederationId=&amp;FederationId=&amp;Lastname=&amp;Firstname=&amp;AthleteCode=&amp;RLConfederationId=1"/>
    <hyperlink ref="B81" r:id="rId77" display="https://ems.iwwf.sport/RankingList/ScoringDetailsWaterSki?Id=7072247a-38fc-4901-abbb-1c4df3bc65eb&amp;RankingListLogId=38e010a8-a6bb-4f7a-aefc-d3146136a155&amp;Event=14&amp;IdRankinglistPlacement=fd3f9e4d-d086-4a77-a8f4-981ad1671f79&amp;DisciplineId=7&amp;EventId=14&amp;SeasonId=10&amp;Month=8&amp;RLAgeCategoryId=&amp;Gender=&amp;ConfederationId=&amp;FederationId=&amp;Lastname=&amp;Firstname=&amp;AthleteCode=&amp;RLConfederationId=1"/>
    <hyperlink ref="B80" r:id="rId78" display="https://ems.iwwf.sport/RankingList/ScoringDetailsWaterSki?Id=17771e24-cfc8-41c8-a6c7-28d56e9d72db&amp;RankingListLogId=38e010a8-a6bb-4f7a-aefc-d3146136a155&amp;Event=14&amp;IdRankinglistPlacement=0224757c-f276-4af6-af6b-faf9e1326277&amp;DisciplineId=7&amp;EventId=14&amp;SeasonId=10&amp;Month=8&amp;RLAgeCategoryId=&amp;Gender=&amp;ConfederationId=&amp;FederationId=&amp;Lastname=&amp;Firstname=&amp;AthleteCode=&amp;RLConfederationId=1"/>
    <hyperlink ref="B82" r:id="rId79" display="https://ems.iwwf.sport/RankingList/ScoringDetailsWaterSki?Id=fafc352c-1631-4c07-93c9-08a144fbc61b&amp;RankingListLogId=38e010a8-a6bb-4f7a-aefc-d3146136a155&amp;Event=14&amp;IdRankinglistPlacement=373bf3dc-76c9-4786-841b-4df645a4d3fc&amp;DisciplineId=7&amp;EventId=14&amp;SeasonId=10&amp;Month=8&amp;RLAgeCategoryId=&amp;Gender=&amp;ConfederationId=&amp;FederationId=&amp;Lastname=&amp;Firstname=&amp;AthleteCode=&amp;RLConfederationId=1"/>
    <hyperlink ref="B83" r:id="rId80" display="https://ems.iwwf.sport/RankingList/ScoringDetailsWaterSki?Id=0a0e90ac-3c18-4f8a-9930-22fa98558daf&amp;RankingListLogId=38e010a8-a6bb-4f7a-aefc-d3146136a155&amp;Event=14&amp;IdRankinglistPlacement=3124445c-79e4-44d0-ab95-2f7a5427b856&amp;DisciplineId=7&amp;EventId=14&amp;SeasonId=10&amp;Month=8&amp;RLAgeCategoryId=&amp;Gender=&amp;ConfederationId=&amp;FederationId=&amp;Lastname=&amp;Firstname=&amp;AthleteCode=&amp;RLConfederationId=1"/>
    <hyperlink ref="B85" r:id="rId81" display="https://ems.iwwf.sport/RankingList/ScoringDetailsWaterSki?Id=dbfb540d-3e9e-4e0f-adf8-4e0c964ff53b&amp;RankingListLogId=38e010a8-a6bb-4f7a-aefc-d3146136a155&amp;Event=14&amp;IdRankinglistPlacement=bc2c1a13-89c0-4cf8-8173-bc0828449f56&amp;DisciplineId=7&amp;EventId=14&amp;SeasonId=10&amp;Month=8&amp;RLAgeCategoryId=&amp;Gender=&amp;ConfederationId=&amp;FederationId=&amp;Lastname=&amp;Firstname=&amp;AthleteCode=&amp;RLConfederationId=1"/>
    <hyperlink ref="B86" r:id="rId82" display="https://ems.iwwf.sport/RankingList/ScoringDetailsWaterSki?Id=475c7da2-f58f-4382-b169-cce16f6d47c3&amp;RankingListLogId=38e010a8-a6bb-4f7a-aefc-d3146136a155&amp;Event=14&amp;IdRankinglistPlacement=8596e442-f026-4a34-8c60-ca8f17bf43f5&amp;DisciplineId=7&amp;EventId=14&amp;SeasonId=10&amp;Month=8&amp;RLAgeCategoryId=&amp;Gender=&amp;ConfederationId=&amp;FederationId=&amp;Lastname=&amp;Firstname=&amp;AthleteCode=&amp;RLConfederationId=1"/>
    <hyperlink ref="B87" r:id="rId83" display="https://ems.iwwf.sport/RankingList/ScoringDetailsWaterSki?Id=5fd24069-649b-465d-8bf5-8e6a9999d2ad&amp;RankingListLogId=38e010a8-a6bb-4f7a-aefc-d3146136a155&amp;Event=14&amp;IdRankinglistPlacement=7e1c315d-3b95-4568-9431-790402ec0513&amp;DisciplineId=7&amp;EventId=14&amp;SeasonId=10&amp;Month=8&amp;RLAgeCategoryId=&amp;Gender=&amp;ConfederationId=&amp;FederationId=&amp;Lastname=&amp;Firstname=&amp;AthleteCode=&amp;RLConfederationId=1"/>
    <hyperlink ref="O75" r:id="rId84" display="https://ems.iwwf.sport/Competitions/Details?Id=03f4deaf-dc51-47d7-aef1-d4f2043f1124"/>
    <hyperlink ref="O83" r:id="rId85" display="https://ems.iwwf.sport/Competitions/Details?Id=0d3dc4e7-8690-4d4a-9ec3-90f11e0cf156"/>
    <hyperlink ref="O87" r:id="rId86" display="https://ems.iwwf.sport/Competitions/Details?Id=05ab75f5-8aae-4c32-b40a-e1edcbcf63c1"/>
    <hyperlink ref="B43" r:id="rId87" display="https://ems.iwwf.sport/RankingList/ScoringDetailsWaterSki?Id=94cd57f8-7c25-47f2-b87d-15021927f235&amp;RankingListLogId=38e010a8-a6bb-4f7a-aefc-d3146136a155&amp;Event=14&amp;IdRankinglistPlacement=1150241e-64ab-4ae9-aabc-ef5818061afa&amp;DisciplineId=7&amp;EventId=14&amp;SeasonId=10&amp;Month=8&amp;RLAgeCategoryId=&amp;Gender=&amp;ConfederationId=&amp;FederationId=&amp;Lastname=&amp;Firstname=&amp;AthleteCode=&amp;RLConfederationId=1"/>
    <hyperlink ref="B44" r:id="rId88" display="https://ems.iwwf.sport/RankingList/ScoringDetailsWaterSki?Id=44ef1574-5421-4037-b0c5-898c1c4c6b84&amp;RankingListLogId=38e010a8-a6bb-4f7a-aefc-d3146136a155&amp;Event=14&amp;IdRankinglistPlacement=57eb53d2-6fc6-4f1e-84d4-811d9fa73985&amp;DisciplineId=7&amp;EventId=14&amp;SeasonId=10&amp;Month=8&amp;RLAgeCategoryId=&amp;Gender=&amp;ConfederationId=&amp;FederationId=&amp;Lastname=&amp;Firstname=&amp;AthleteCode=&amp;RLConfederationId=1"/>
    <hyperlink ref="B45" r:id="rId89" display="https://ems.iwwf.sport/RankingList/ScoringDetailsWaterSki?Id=dbf4b8ff-eda3-41df-9c75-ff301cf4261f&amp;RankingListLogId=38e010a8-a6bb-4f7a-aefc-d3146136a155&amp;Event=14&amp;IdRankinglistPlacement=2c132ede-7af6-44b0-9b44-faa42a9c01d9&amp;DisciplineId=7&amp;EventId=14&amp;SeasonId=10&amp;Month=8&amp;RLAgeCategoryId=&amp;Gender=&amp;ConfederationId=&amp;FederationId=&amp;Lastname=&amp;Firstname=&amp;AthleteCode=&amp;RLConfederationId=1"/>
    <hyperlink ref="B46" r:id="rId90" display="https://ems.iwwf.sport/RankingList/ScoringDetailsWaterSki?Id=9ba2ebea-31e3-4738-bbc0-3d88ad814c7d&amp;RankingListLogId=38e010a8-a6bb-4f7a-aefc-d3146136a155&amp;Event=14&amp;IdRankinglistPlacement=0493da36-6a71-4635-b74a-8a23b1fde53a&amp;DisciplineId=7&amp;EventId=14&amp;SeasonId=10&amp;Month=8&amp;RLAgeCategoryId=&amp;Gender=&amp;ConfederationId=&amp;FederationId=&amp;Lastname=&amp;Firstname=&amp;AthleteCode=&amp;RLConfederationId=1"/>
    <hyperlink ref="B47" r:id="rId91" display="https://ems.iwwf.sport/RankingList/ScoringDetailsWaterSki?Id=e313b01e-d4f2-414f-86f2-6366a64a942a&amp;RankingListLogId=38e010a8-a6bb-4f7a-aefc-d3146136a155&amp;Event=14&amp;IdRankinglistPlacement=24b472e6-d662-4610-ab1b-455f52824a3d&amp;DisciplineId=7&amp;EventId=14&amp;SeasonId=10&amp;Month=8&amp;RLAgeCategoryId=&amp;Gender=&amp;ConfederationId=&amp;FederationId=&amp;Lastname=&amp;Firstname=&amp;AthleteCode=&amp;RLConfederationId=1"/>
    <hyperlink ref="B48" r:id="rId92" display="https://ems.iwwf.sport/RankingList/ScoringDetailsWaterSki?Id=6166cf1a-715c-4f06-9682-d32deea68338&amp;RankingListLogId=38e010a8-a6bb-4f7a-aefc-d3146136a155&amp;Event=14&amp;IdRankinglistPlacement=d85ad2f5-e6e5-4611-8be8-d0a98e543c61&amp;DisciplineId=7&amp;EventId=14&amp;SeasonId=10&amp;Month=8&amp;RLAgeCategoryId=&amp;Gender=&amp;ConfederationId=&amp;FederationId=&amp;Lastname=&amp;Firstname=&amp;AthleteCode=&amp;RLConfederationId=1"/>
    <hyperlink ref="B49" r:id="rId93" display="https://ems.iwwf.sport/RankingList/ScoringDetailsWaterSki?Id=7676a9af-5f45-482e-8c6c-14311e2da994&amp;RankingListLogId=38e010a8-a6bb-4f7a-aefc-d3146136a155&amp;Event=14&amp;IdRankinglistPlacement=b94a96fe-5b5d-4171-94b5-b883257c7e59&amp;DisciplineId=7&amp;EventId=14&amp;SeasonId=10&amp;Month=8&amp;RLAgeCategoryId=&amp;Gender=&amp;ConfederationId=&amp;FederationId=&amp;Lastname=&amp;Firstname=&amp;AthleteCode=&amp;RLConfederationId=1"/>
    <hyperlink ref="B50" r:id="rId94" display="https://ems.iwwf.sport/RankingList/ScoringDetailsWaterSki?Id=94729a7d-4b17-429d-a324-e93b77c87753&amp;RankingListLogId=38e010a8-a6bb-4f7a-aefc-d3146136a155&amp;Event=14&amp;IdRankinglistPlacement=11bfcf65-15f2-454a-8235-4749b4ae3d79&amp;DisciplineId=7&amp;EventId=14&amp;SeasonId=10&amp;Month=8&amp;RLAgeCategoryId=&amp;Gender=&amp;ConfederationId=&amp;FederationId=&amp;Lastname=&amp;Firstname=&amp;AthleteCode=&amp;RLConfederationId=1"/>
    <hyperlink ref="B52" r:id="rId95" display="https://ems.iwwf.sport/RankingList/ScoringDetailsWaterSki?Id=cde8ca58-b06a-4ce1-ba3f-ac6e397b18dd&amp;RankingListLogId=38e010a8-a6bb-4f7a-aefc-d3146136a155&amp;Event=14&amp;IdRankinglistPlacement=72d57d60-5141-4937-8136-12f6639039d2&amp;DisciplineId=7&amp;EventId=14&amp;SeasonId=10&amp;Month=8&amp;RLAgeCategoryId=&amp;Gender=&amp;ConfederationId=&amp;FederationId=&amp;Lastname=&amp;Firstname=&amp;AthleteCode=&amp;RLConfederationId=1"/>
    <hyperlink ref="O51" r:id="rId96" display="https://ems.iwwf.sport/Competitions/Details?Id=c0341915-6161-4473-ab2e-7a9381cfb0b4"/>
    <hyperlink ref="B53" r:id="rId97" display="https://ems.iwwf.sport/RankingList/ScoringDetailsWaterSki?Id=f319f2dc-ef8d-4742-b3ef-68272a5b7167&amp;RankingListLogId=38e010a8-a6bb-4f7a-aefc-d3146136a155&amp;Event=14&amp;IdRankinglistPlacement=a1425252-5835-4231-b5dc-28fd7df62549&amp;DisciplineId=7&amp;EventId=14&amp;SeasonId=10&amp;Month=8&amp;RLAgeCategoryId=&amp;Gender=&amp;ConfederationId=&amp;FederationId=&amp;Lastname=&amp;Firstname=&amp;AthleteCode=&amp;RLConfederationId=1"/>
    <hyperlink ref="B54" r:id="rId98" display="https://ems.iwwf.sport/RankingList/ScoringDetailsWaterSki?Id=f0bc156b-342b-4275-a157-f8c32a620f93&amp;RankingListLogId=38e010a8-a6bb-4f7a-aefc-d3146136a155&amp;Event=14&amp;IdRankinglistPlacement=98c0f39d-6dcc-49e2-a7da-1fd84bb481df&amp;DisciplineId=7&amp;EventId=14&amp;SeasonId=10&amp;Month=8&amp;RLAgeCategoryId=&amp;Gender=&amp;ConfederationId=&amp;FederationId=&amp;Lastname=&amp;Firstname=&amp;AthleteCode=&amp;RLConfederationId=1"/>
    <hyperlink ref="B51" r:id="rId99" display="https://ems.iwwf.sport/RankingList/ScoringDetailsWaterSki?Id=f18d30f1-df4f-42c8-82b2-a696b0eb5aa2&amp;RankingListLogId=38e010a8-a6bb-4f7a-aefc-d3146136a155&amp;Event=14&amp;IdRankinglistPlacement=887b477b-d831-4177-a570-4a7069a90fc7&amp;DisciplineId=7&amp;EventId=14&amp;SeasonId=10&amp;Month=8&amp;RLAgeCategoryId=&amp;Gender=&amp;ConfederationId=&amp;FederationId=&amp;Lastname=&amp;Firstname=&amp;AthleteCode=&amp;RLConfederationId=1"/>
    <hyperlink ref="O43" r:id="rId100" display="https://ems.iwwf.sport/Competitions/Details?Id=a6c8e1a8-e656-49cb-a32e-715c4bfaceae"/>
    <hyperlink ref="O44" r:id="rId101" display="https://ems.iwwf.sport/Competitions/Details?Id=985d25fa-6d02-44a5-b87c-5437566d46b2"/>
    <hyperlink ref="O47" r:id="rId102" display="https://ems.iwwf.sport/Competitions/Details?Id=a6c8e1a8-e656-49cb-a32e-715c4bfaceae"/>
    <hyperlink ref="O48" r:id="rId103" display="https://ems.iwwf.sport/Competitions/Details?Id=3287ac17-a823-4a52-93b2-f819c9b9de3f"/>
    <hyperlink ref="O45" r:id="rId104" display="https://ems.iwwf.sport/Competitions/Details?Id=03f4deaf-dc51-47d7-aef1-d4f2043f1124"/>
    <hyperlink ref="O52" r:id="rId105" display="https://ems.iwwf.sport/Competitions/Details?Id=a6c8e1a8-e656-49cb-a32e-715c4bfaceae"/>
    <hyperlink ref="O49" r:id="rId106" display="https://ems.iwwf.sport/Competitions/Details?Id=03f4deaf-dc51-47d7-aef1-d4f2043f1124"/>
    <hyperlink ref="O53" r:id="rId107" display="https://ems.iwwf.sport/Competitions/Details?Id=49433c89-0002-4707-bb9c-9c053d1c7cb8"/>
    <hyperlink ref="O54" r:id="rId108" display="https://ems.iwwf.sport/Competitions/Details?Id=6838b3dc-3a1b-4330-8a8d-c04d2a561965"/>
    <hyperlink ref="O15" r:id="rId109" display="https://ems.iwwf.sport/Competitions/Details?Id=2786aafc-3a0d-4bbe-a0df-06149d17c8ce"/>
    <hyperlink ref="B8" r:id="rId110" display="https://ems.iwwf.sport/RankingList/ScoringDetailsWaterSki?Id=5ba23ef9-947c-4598-b470-3b134ee85725&amp;RankingListLogId=38e010a8-a6bb-4f7a-aefc-d3146136a155&amp;Event=14&amp;IdRankinglistPlacement=56be4ab6-5997-4d46-b406-75f826459dff&amp;DisciplineId=7&amp;EventId=14&amp;SeasonId=10&amp;Month=8&amp;RLAgeCategoryId=&amp;Gender=&amp;ConfederationId=&amp;FederationId=&amp;Lastname=&amp;Firstname=&amp;AthleteCode=&amp;RLConfederationId=1"/>
    <hyperlink ref="B11" r:id="rId111" display="https://ems.iwwf.sport/RankingList/ScoringDetailsWaterSki?Id=94cd57f8-7c25-47f2-b87d-15021927f235&amp;RankingListLogId=38e010a8-a6bb-4f7a-aefc-d3146136a155&amp;Event=14&amp;IdRankinglistPlacement=b5ad0dde-85ad-4a33-b1dc-5d4fe8b2f5ba&amp;DisciplineId=7&amp;EventId=14&amp;SeasonId=10&amp;Month=8&amp;RLAgeCategoryId=&amp;Gender=&amp;ConfederationId=&amp;FederationId=&amp;Lastname=&amp;Firstname=&amp;AthleteCode=&amp;RLConfederationId=1"/>
    <hyperlink ref="B10" r:id="rId112" display="https://ems.iwwf.sport/RankingList/ScoringDetailsWaterSki?Id=e3057357-3904-42fa-a94b-f875c9caad3e&amp;RankingListLogId=38e010a8-a6bb-4f7a-aefc-d3146136a155&amp;Event=14&amp;IdRankinglistPlacement=30bf5318-1920-4fef-8397-a6de5e28dbb9&amp;DisciplineId=7&amp;EventId=14&amp;SeasonId=10&amp;Month=8&amp;RLAgeCategoryId=&amp;Gender=&amp;ConfederationId=&amp;FederationId=&amp;Lastname=&amp;Firstname=&amp;AthleteCode=&amp;RLConfederationId=1"/>
    <hyperlink ref="B12" r:id="rId113" display="https://ems.iwwf.sport/RankingList/ScoringDetailsWaterSki?Id=193426ba-3e06-403d-be3a-9fc47d2016a4&amp;RankingListLogId=38e010a8-a6bb-4f7a-aefc-d3146136a155&amp;Event=14&amp;IdRankinglistPlacement=e5d37d25-a865-4bf3-abae-57542804977c&amp;DisciplineId=7&amp;EventId=14&amp;SeasonId=10&amp;Month=8&amp;RLAgeCategoryId=&amp;Gender=&amp;ConfederationId=&amp;FederationId=&amp;Lastname=&amp;Firstname=&amp;AthleteCode=&amp;RLConfederationId=1"/>
    <hyperlink ref="B13" r:id="rId114" display="https://ems.iwwf.sport/RankingList/ScoringDetailsWaterSki?Id=38747fe1-b61a-48f0-bd77-a45e15dc13e5&amp;RankingListLogId=38e010a8-a6bb-4f7a-aefc-d3146136a155&amp;Event=14&amp;IdRankinglistPlacement=ee7a9e29-2899-450e-aa1d-006d65498698&amp;DisciplineId=7&amp;EventId=14&amp;SeasonId=10&amp;Month=8&amp;RLAgeCategoryId=&amp;Gender=&amp;ConfederationId=&amp;FederationId=&amp;Lastname=&amp;Firstname=&amp;AthleteCode=&amp;RLConfederationId=1"/>
    <hyperlink ref="B15" r:id="rId115" display="https://ems.iwwf.sport/RankingList/ScoringDetailsWaterSki?Id=992c59d3-b27e-4e82-a874-f51888d3516f&amp;RankingListLogId=38e010a8-a6bb-4f7a-aefc-d3146136a155&amp;Event=14&amp;IdRankinglistPlacement=611053b9-ba56-445f-be4f-857f8cd1be75&amp;DisciplineId=7&amp;EventId=14&amp;SeasonId=10&amp;Month=8&amp;RLAgeCategoryId=&amp;Gender=&amp;ConfederationId=&amp;FederationId=&amp;Lastname=&amp;Firstname=&amp;AthleteCode=&amp;RLConfederationId=1"/>
    <hyperlink ref="B18" r:id="rId116" display="https://ems.iwwf.sport/RankingList/ScoringDetailsWaterSki?Id=44ef1574-5421-4037-b0c5-898c1c4c6b84&amp;RankingListLogId=38e010a8-a6bb-4f7a-aefc-d3146136a155&amp;Event=14&amp;IdRankinglistPlacement=eac313c1-2e35-4fc7-a529-4086e177f83e&amp;DisciplineId=7&amp;EventId=14&amp;SeasonId=10&amp;Month=8&amp;RLAgeCategoryId=&amp;Gender=&amp;ConfederationId=&amp;FederationId=&amp;Lastname=&amp;Firstname=&amp;AthleteCode=&amp;RLConfederationId=1"/>
    <hyperlink ref="B20" r:id="rId117" display="https://ems.iwwf.sport/RankingList/ScoringDetailsWaterSki?Id=9ba2ebea-31e3-4738-bbc0-3d88ad814c7d&amp;RankingListLogId=38e010a8-a6bb-4f7a-aefc-d3146136a155&amp;Event=14&amp;IdRankinglistPlacement=35cad0da-32eb-4782-8a5c-cdfe2f292cdb&amp;DisciplineId=7&amp;EventId=14&amp;SeasonId=10&amp;Month=8&amp;RLAgeCategoryId=&amp;Gender=&amp;ConfederationId=&amp;FederationId=&amp;Lastname=&amp;Firstname=&amp;AthleteCode=&amp;RLConfederationId=1"/>
    <hyperlink ref="B9" r:id="rId118" display="https://ems.iwwf.sport/RankingList/ScoringDetailsWaterSki?Id=42eed436-06d2-4018-97f0-f3bf621c0592&amp;RankingListLogId=38e010a8-a6bb-4f7a-aefc-d3146136a155&amp;Event=14&amp;IdRankinglistPlacement=97c3a45a-ba60-4c8b-a5b2-df6806abe4fb&amp;DisciplineId=7&amp;EventId=14&amp;SeasonId=10&amp;Month=8&amp;RLAgeCategoryId=&amp;Gender=&amp;ConfederationId=&amp;FederationId=&amp;Lastname=&amp;Firstname=&amp;AthleteCode=&amp;RLConfederationId=1"/>
    <hyperlink ref="B14" r:id="rId119" display="https://ems.iwwf.sport/RankingList/ScoringDetailsWaterSki?Id=982c692a-a6d0-40d8-8830-0a1ec82f1118&amp;RankingListLogId=38e010a8-a6bb-4f7a-aefc-d3146136a155&amp;Event=14&amp;IdRankinglistPlacement=0bc56452-bc8f-47a6-9a62-1cb03b70b1f3&amp;DisciplineId=7&amp;EventId=14&amp;SeasonId=10&amp;Month=8&amp;RLAgeCategoryId=&amp;Gender=&amp;ConfederationId=&amp;FederationId=&amp;Lastname=&amp;Firstname=&amp;AthleteCode=&amp;RLConfederationId=1"/>
    <hyperlink ref="B21" r:id="rId120" display="https://ems.iwwf.sport/RankingList/ScoringDetailsWaterSki?Id=e313b01e-d4f2-414f-86f2-6366a64a942a&amp;RankingListLogId=38e010a8-a6bb-4f7a-aefc-d3146136a155&amp;Event=14&amp;IdRankinglistPlacement=cfe39724-1c4f-4473-a7d9-df1700c8b70f&amp;DisciplineId=7&amp;EventId=14&amp;SeasonId=10&amp;Month=8&amp;RLAgeCategoryId=&amp;Gender=&amp;ConfederationId=&amp;FederationId=&amp;Lastname=&amp;Firstname=&amp;AthleteCode=&amp;RLConfederationId=1"/>
    <hyperlink ref="B22" r:id="rId121" display="https://ems.iwwf.sport/RankingList/ScoringDetailsWaterSki?Id=5cb990ad-cdbe-470e-95a9-c9b394e09e7b&amp;RankingListLogId=38e010a8-a6bb-4f7a-aefc-d3146136a155&amp;Event=14&amp;IdRankinglistPlacement=97d7ce17-ae8b-4487-bc5f-450f5ddf64cc&amp;DisciplineId=7&amp;EventId=14&amp;SeasonId=10&amp;Month=8&amp;RLAgeCategoryId=&amp;Gender=&amp;ConfederationId=&amp;FederationId=&amp;Lastname=&amp;Firstname=&amp;AthleteCode=&amp;RLConfederationId=1"/>
    <hyperlink ref="B16" r:id="rId122" display="https://ems.iwwf.sport/RankingList/ScoringDetailsWaterSki?Id=fadd9422-9272-45f6-9b48-b8d8dc0e5cbb&amp;RankingListLogId=38e010a8-a6bb-4f7a-aefc-d3146136a155&amp;Event=14&amp;IdRankinglistPlacement=8bdb04f9-a316-424d-a0c7-8f4e74a3d34b&amp;DisciplineId=7&amp;EventId=14&amp;SeasonId=10&amp;Month=8&amp;RLAgeCategoryId=&amp;Gender=&amp;ConfederationId=&amp;FederationId=&amp;Lastname=&amp;Firstname=&amp;AthleteCode=&amp;RLConfederationId=1"/>
    <hyperlink ref="B19" r:id="rId123" display="https://ems.iwwf.sport/RankingList/ScoringDetailsWaterSki?Id=dbf4b8ff-eda3-41df-9c75-ff301cf4261f&amp;RankingListLogId=38e010a8-a6bb-4f7a-aefc-d3146136a155&amp;Event=14&amp;IdRankinglistPlacement=171c20ca-fbc8-4603-aece-a1867722f9e1&amp;DisciplineId=7&amp;EventId=14&amp;SeasonId=10&amp;Month=8&amp;RLAgeCategoryId=&amp;Gender=&amp;ConfederationId=&amp;FederationId=&amp;Lastname=&amp;Firstname=&amp;AthleteCode=&amp;RLConfederationId=1"/>
    <hyperlink ref="O18" r:id="rId124" display="https://ems.iwwf.sport/Competitions/Details?Id=985d25fa-6d02-44a5-b87c-5437566d46b2"/>
    <hyperlink ref="O19" r:id="rId125" display="https://ems.iwwf.sport/Competitions/Details?Id=03f4deaf-dc51-47d7-aef1-d4f2043f1124"/>
    <hyperlink ref="O21" r:id="rId126" display="https://ems.iwwf.sport/Competitions/Details?Id=a6c8e1a8-e656-49cb-a32e-715c4bfaceae"/>
    <hyperlink ref="B17" r:id="rId127" display="https://ems.iwwf.sport/RankingList/ScoringDetailsWaterSki?Id=69e41b26-ae8b-4872-9cbe-cca66341082f&amp;RankingListLogId=38e010a8-a6bb-4f7a-aefc-d3146136a155&amp;Event=14&amp;IdRankinglistPlacement=a1a47fb7-ab29-4c39-b432-142d06abcaaa&amp;DisciplineId=7&amp;EventId=14&amp;SeasonId=10&amp;Month=8&amp;RLAgeCategoryId=&amp;Gender=&amp;ConfederationId=&amp;FederationId=&amp;Lastname=&amp;Firstname=&amp;AthleteCode=&amp;RLConfederationId=1"/>
  </hyperlinks>
  <pageMargins left="0.45833333333333331" right="0.38541666666666669" top="0.51041666666666663" bottom="0.27083333333333331" header="0.3" footer="0.38541666666666669"/>
  <pageSetup paperSize="9" orientation="landscape" horizontalDpi="0" verticalDpi="0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Слалом W DRL 13.08.2026</vt:lpstr>
      <vt:lpstr>Tricks  DRL all 13.08.2026</vt:lpstr>
      <vt:lpstr>Jump all MEN DRL 13.08.2026</vt:lpstr>
      <vt:lpstr> All Men Overall 13.08.2026 DRL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2025-12-28T14:17:46Z</cp:lastPrinted>
  <dcterms:created xsi:type="dcterms:W3CDTF">2025-12-15T11:55:52Z</dcterms:created>
  <dcterms:modified xsi:type="dcterms:W3CDTF">2026-09-11T08:56:51Z</dcterms:modified>
</cp:coreProperties>
</file>