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ocuments\Рейтинги по годам\РЕЙТИНГ ЭЛЕКТРОТЯГА\1 R 2026 Динамические Рейтинги готовые  для публикации\"/>
    </mc:Choice>
  </mc:AlternateContent>
  <bookViews>
    <workbookView xWindow="0" yWindow="0" windowWidth="20490" windowHeight="7455"/>
  </bookViews>
  <sheets>
    <sheet name="СЛАЛОМ ДР Мужчины 13-08-26 " sheetId="3" r:id="rId1"/>
    <sheet name="ФИгуры ДР Мужчины 29-08-26 " sheetId="4" r:id="rId2"/>
    <sheet name="Трамплин ДР Мужчины 29-08-26 " sheetId="8" r:id="rId3"/>
    <sheet name="Многоборье ДР Мужчины 29-08-26 " sheetId="5" r:id="rId4"/>
  </sheets>
  <definedNames>
    <definedName name="_xlnm.Print_Area" localSheetId="0">'СЛАЛОМ ДР Мужчины 13-08-26 '!$A$1:$J$132</definedName>
    <definedName name="_xlnm.Print_Area" localSheetId="2">'Трамплин ДР Мужчины 29-08-26 '!$A$1:$I$136</definedName>
    <definedName name="_xlnm.Print_Area" localSheetId="1">'ФИгуры ДР Мужчины 29-08-26 '!$A$1:$I$138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7" i="5" l="1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46" i="5"/>
  <c r="J43" i="5"/>
  <c r="J44" i="5"/>
  <c r="J45" i="5"/>
  <c r="L24" i="5" l="1"/>
  <c r="G21" i="8"/>
  <c r="G27" i="8" l="1"/>
  <c r="H29" i="5"/>
  <c r="J29" i="5"/>
  <c r="M29" i="5" s="1"/>
  <c r="H32" i="3"/>
  <c r="H33" i="3"/>
  <c r="H34" i="3"/>
  <c r="H35" i="3"/>
  <c r="H30" i="3"/>
  <c r="H36" i="3"/>
  <c r="H37" i="3"/>
  <c r="H38" i="3"/>
  <c r="H39" i="3"/>
  <c r="H40" i="3"/>
  <c r="H41" i="3"/>
  <c r="H62" i="3" l="1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L28" i="5"/>
  <c r="H28" i="5"/>
  <c r="H15" i="3"/>
  <c r="H16" i="3"/>
  <c r="H17" i="3"/>
  <c r="H18" i="3"/>
  <c r="H19" i="3"/>
  <c r="H20" i="3"/>
  <c r="H21" i="3"/>
  <c r="H22" i="3"/>
  <c r="H23" i="3"/>
  <c r="H25" i="3"/>
  <c r="H26" i="3"/>
  <c r="H27" i="3"/>
  <c r="H28" i="3"/>
  <c r="H31" i="3"/>
  <c r="H29" i="3"/>
  <c r="H24" i="3"/>
  <c r="H45" i="5"/>
  <c r="H46" i="5"/>
  <c r="H47" i="5"/>
  <c r="H48" i="5"/>
  <c r="H49" i="5"/>
  <c r="H50" i="5"/>
  <c r="H52" i="5"/>
  <c r="H51" i="5"/>
  <c r="H53" i="5"/>
  <c r="H54" i="5"/>
  <c r="H55" i="5"/>
  <c r="H57" i="5"/>
  <c r="H58" i="5"/>
  <c r="H56" i="5"/>
  <c r="H59" i="5"/>
  <c r="H11" i="3"/>
  <c r="H12" i="3"/>
  <c r="H13" i="3"/>
  <c r="H14" i="3"/>
  <c r="G16" i="4"/>
  <c r="G63" i="4"/>
  <c r="G60" i="4"/>
  <c r="G57" i="4"/>
  <c r="G61" i="4"/>
  <c r="G62" i="4"/>
  <c r="G64" i="4"/>
  <c r="G66" i="4"/>
  <c r="G67" i="4"/>
  <c r="G65" i="4"/>
  <c r="G68" i="4"/>
  <c r="G69" i="4"/>
  <c r="G70" i="4"/>
  <c r="G71" i="4"/>
  <c r="G72" i="4"/>
  <c r="G74" i="4"/>
  <c r="G73" i="4"/>
  <c r="G75" i="4"/>
  <c r="G76" i="4"/>
  <c r="G77" i="4"/>
  <c r="G78" i="4"/>
  <c r="G80" i="4"/>
  <c r="G79" i="4"/>
  <c r="G81" i="4"/>
  <c r="G82" i="4"/>
  <c r="G83" i="4"/>
  <c r="G84" i="4"/>
  <c r="G85" i="4"/>
  <c r="G58" i="4"/>
  <c r="G59" i="4"/>
  <c r="H30" i="5"/>
  <c r="H24" i="5"/>
  <c r="J24" i="5"/>
  <c r="M24" i="5" s="1"/>
  <c r="L45" i="5"/>
  <c r="L46" i="5"/>
  <c r="L47" i="5"/>
  <c r="L48" i="5"/>
  <c r="L49" i="5"/>
  <c r="L50" i="5"/>
  <c r="L52" i="5"/>
  <c r="L53" i="5"/>
  <c r="L51" i="5"/>
  <c r="L54" i="5"/>
  <c r="L55" i="5"/>
  <c r="L58" i="5"/>
  <c r="L56" i="5"/>
  <c r="L57" i="5"/>
  <c r="L59" i="5"/>
  <c r="H44" i="5"/>
  <c r="H78" i="5"/>
  <c r="H79" i="5"/>
  <c r="H80" i="5"/>
  <c r="H83" i="5"/>
  <c r="H81" i="5"/>
  <c r="H82" i="5"/>
  <c r="H84" i="5"/>
  <c r="H88" i="5"/>
  <c r="H85" i="5"/>
  <c r="H87" i="5"/>
  <c r="H86" i="5"/>
  <c r="H91" i="5"/>
  <c r="H89" i="5"/>
  <c r="H90" i="5"/>
  <c r="H92" i="5"/>
  <c r="H76" i="5"/>
  <c r="J78" i="5"/>
  <c r="J79" i="5"/>
  <c r="J80" i="5"/>
  <c r="J83" i="5"/>
  <c r="J81" i="5"/>
  <c r="J82" i="5"/>
  <c r="J84" i="5"/>
  <c r="J88" i="5"/>
  <c r="J85" i="5"/>
  <c r="J87" i="5"/>
  <c r="J86" i="5"/>
  <c r="J91" i="5"/>
  <c r="J89" i="5"/>
  <c r="J90" i="5"/>
  <c r="J92" i="5"/>
  <c r="J76" i="5"/>
  <c r="L78" i="5"/>
  <c r="L79" i="5"/>
  <c r="L80" i="5"/>
  <c r="L83" i="5"/>
  <c r="L81" i="5"/>
  <c r="L82" i="5"/>
  <c r="L84" i="5"/>
  <c r="L88" i="5"/>
  <c r="L85" i="5"/>
  <c r="L87" i="5"/>
  <c r="L76" i="5"/>
  <c r="G41" i="8"/>
  <c r="G67" i="8"/>
  <c r="G113" i="8"/>
  <c r="G109" i="4"/>
  <c r="G39" i="4"/>
  <c r="M51" i="5" l="1"/>
  <c r="M76" i="5"/>
  <c r="H116" i="3"/>
  <c r="H98" i="5" l="1"/>
  <c r="L68" i="5"/>
  <c r="M66" i="5"/>
  <c r="L30" i="5" l="1"/>
  <c r="J30" i="5"/>
  <c r="H10" i="5"/>
  <c r="H9" i="5"/>
  <c r="H12" i="5"/>
  <c r="H13" i="5"/>
  <c r="H15" i="5"/>
  <c r="H11" i="5"/>
  <c r="H17" i="5"/>
  <c r="H14" i="5"/>
  <c r="H16" i="5"/>
  <c r="H18" i="5"/>
  <c r="H19" i="5"/>
  <c r="H21" i="5"/>
  <c r="H20" i="5"/>
  <c r="H23" i="5"/>
  <c r="H22" i="5"/>
  <c r="H27" i="5"/>
  <c r="H25" i="5"/>
  <c r="H26" i="5"/>
  <c r="H8" i="5"/>
  <c r="H7" i="5"/>
  <c r="J34" i="5"/>
  <c r="L19" i="5"/>
  <c r="L21" i="5"/>
  <c r="L20" i="5"/>
  <c r="L23" i="5"/>
  <c r="L22" i="5"/>
  <c r="L27" i="5"/>
  <c r="L10" i="5"/>
  <c r="L9" i="5"/>
  <c r="L12" i="5"/>
  <c r="L13" i="5"/>
  <c r="L15" i="5"/>
  <c r="L11" i="5"/>
  <c r="L17" i="5"/>
  <c r="L14" i="5"/>
  <c r="L16" i="5"/>
  <c r="L18" i="5"/>
  <c r="L8" i="5"/>
  <c r="L44" i="5"/>
  <c r="L43" i="5"/>
  <c r="H43" i="5"/>
  <c r="M90" i="5"/>
  <c r="M91" i="5"/>
  <c r="M87" i="5"/>
  <c r="M84" i="5"/>
  <c r="M80" i="5"/>
  <c r="L77" i="5"/>
  <c r="J77" i="5"/>
  <c r="H77" i="5"/>
  <c r="H75" i="5"/>
  <c r="M75" i="5" s="1"/>
  <c r="M30" i="5" l="1"/>
  <c r="M50" i="5"/>
  <c r="M52" i="5"/>
  <c r="M58" i="5"/>
  <c r="M43" i="5"/>
  <c r="M59" i="5"/>
  <c r="M79" i="5"/>
  <c r="M82" i="5"/>
  <c r="M45" i="5"/>
  <c r="M46" i="5"/>
  <c r="M55" i="5"/>
  <c r="M78" i="5"/>
  <c r="M81" i="5"/>
  <c r="M86" i="5"/>
  <c r="M89" i="5"/>
  <c r="M48" i="5"/>
  <c r="M54" i="5"/>
  <c r="M57" i="5"/>
  <c r="M77" i="5"/>
  <c r="M83" i="5"/>
  <c r="M88" i="5"/>
  <c r="M44" i="5"/>
  <c r="M47" i="5"/>
  <c r="M53" i="5"/>
  <c r="M56" i="5"/>
  <c r="M85" i="5"/>
  <c r="M49" i="5"/>
  <c r="G11" i="4" l="1"/>
  <c r="G12" i="4"/>
  <c r="G13" i="4"/>
  <c r="G17" i="4"/>
  <c r="G14" i="4"/>
  <c r="G18" i="4"/>
  <c r="G15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10" i="4"/>
  <c r="H126" i="3" l="1"/>
  <c r="H125" i="3"/>
  <c r="H124" i="3"/>
  <c r="H119" i="3"/>
  <c r="H123" i="3"/>
  <c r="H122" i="3"/>
  <c r="H121" i="3"/>
  <c r="H120" i="3"/>
  <c r="H118" i="3"/>
  <c r="H117" i="3"/>
  <c r="H115" i="3"/>
  <c r="H114" i="3"/>
  <c r="H113" i="3"/>
  <c r="H112" i="3"/>
  <c r="H111" i="3"/>
  <c r="H110" i="3"/>
  <c r="H61" i="3"/>
  <c r="H10" i="3" l="1"/>
  <c r="G122" i="4" l="1"/>
  <c r="G134" i="4"/>
  <c r="G133" i="4"/>
  <c r="G132" i="4"/>
  <c r="G131" i="4"/>
  <c r="G130" i="4"/>
  <c r="G129" i="4"/>
  <c r="G128" i="4"/>
  <c r="G127" i="4"/>
  <c r="G126" i="4"/>
  <c r="G125" i="4"/>
  <c r="G119" i="4"/>
  <c r="G124" i="4"/>
  <c r="G115" i="4"/>
  <c r="G123" i="4"/>
  <c r="G121" i="4"/>
  <c r="G120" i="4"/>
  <c r="G118" i="4"/>
  <c r="G117" i="4"/>
  <c r="G114" i="4"/>
  <c r="G116" i="4"/>
  <c r="G113" i="4"/>
  <c r="G112" i="4"/>
  <c r="G111" i="4"/>
  <c r="G110" i="4"/>
  <c r="G107" i="4"/>
  <c r="G108" i="4"/>
  <c r="G43" i="8" l="1"/>
  <c r="G11" i="8"/>
  <c r="G12" i="8"/>
  <c r="G13" i="8"/>
  <c r="G14" i="8"/>
  <c r="G15" i="8"/>
  <c r="G16" i="8"/>
  <c r="G17" i="8"/>
  <c r="G18" i="8"/>
  <c r="G19" i="8"/>
  <c r="G22" i="8"/>
  <c r="G23" i="8"/>
  <c r="G24" i="8"/>
  <c r="G20" i="8"/>
  <c r="G25" i="8"/>
  <c r="G26" i="8"/>
  <c r="G28" i="8"/>
  <c r="G30" i="8"/>
  <c r="G31" i="8"/>
  <c r="G32" i="8"/>
  <c r="G33" i="8"/>
  <c r="G34" i="8"/>
  <c r="G35" i="8"/>
  <c r="G29" i="8"/>
  <c r="G36" i="8"/>
  <c r="G37" i="8"/>
  <c r="G38" i="8"/>
  <c r="G39" i="8"/>
  <c r="G40" i="8"/>
  <c r="G42" i="8"/>
  <c r="G44" i="8"/>
  <c r="G45" i="8"/>
  <c r="G10" i="8"/>
  <c r="G82" i="8"/>
  <c r="G81" i="8"/>
  <c r="G80" i="8"/>
  <c r="G79" i="8"/>
  <c r="G78" i="8"/>
  <c r="G77" i="8"/>
  <c r="G76" i="8"/>
  <c r="G75" i="8"/>
  <c r="G74" i="8"/>
  <c r="G73" i="8"/>
  <c r="G72" i="8"/>
  <c r="G71" i="8"/>
  <c r="G70" i="8"/>
  <c r="G69" i="8"/>
  <c r="G68" i="8"/>
  <c r="G66" i="8"/>
  <c r="G64" i="8"/>
  <c r="G65" i="8"/>
  <c r="G62" i="8"/>
  <c r="G63" i="8"/>
  <c r="G61" i="8"/>
  <c r="G60" i="8"/>
  <c r="G130" i="8"/>
  <c r="G129" i="8"/>
  <c r="G128" i="8"/>
  <c r="G127" i="8"/>
  <c r="G126" i="8"/>
  <c r="G125" i="8"/>
  <c r="G124" i="8"/>
  <c r="G123" i="8"/>
  <c r="G122" i="8"/>
  <c r="G121" i="8"/>
  <c r="G120" i="8"/>
  <c r="G119" i="8"/>
  <c r="G118" i="8"/>
  <c r="G117" i="8"/>
  <c r="G116" i="8"/>
  <c r="G115" i="8"/>
  <c r="G114" i="8"/>
  <c r="G112" i="8"/>
  <c r="M33" i="5" l="1"/>
  <c r="J26" i="5"/>
  <c r="M26" i="5" s="1"/>
  <c r="J28" i="5"/>
  <c r="M28" i="5" s="1"/>
  <c r="J25" i="5"/>
  <c r="M25" i="5" s="1"/>
  <c r="J27" i="5"/>
  <c r="M27" i="5" s="1"/>
  <c r="J22" i="5"/>
  <c r="M22" i="5" s="1"/>
  <c r="J23" i="5"/>
  <c r="M23" i="5" s="1"/>
  <c r="J20" i="5"/>
  <c r="M20" i="5" s="1"/>
  <c r="J21" i="5"/>
  <c r="M21" i="5" s="1"/>
  <c r="J19" i="5"/>
  <c r="J18" i="5"/>
  <c r="J16" i="5"/>
  <c r="J14" i="5"/>
  <c r="J17" i="5"/>
  <c r="J11" i="5"/>
  <c r="J15" i="5"/>
  <c r="J13" i="5"/>
  <c r="J12" i="5"/>
  <c r="J9" i="5"/>
  <c r="J10" i="5"/>
  <c r="J8" i="5"/>
  <c r="J7" i="5"/>
  <c r="M7" i="5" s="1"/>
  <c r="M12" i="5" l="1"/>
  <c r="M17" i="5"/>
  <c r="M19" i="5"/>
  <c r="M9" i="5"/>
  <c r="M11" i="5"/>
  <c r="M18" i="5"/>
  <c r="M10" i="5"/>
  <c r="M15" i="5"/>
  <c r="M16" i="5"/>
  <c r="M8" i="5"/>
  <c r="M13" i="5"/>
  <c r="M14" i="5"/>
  <c r="M92" i="5"/>
  <c r="G9" i="4" l="1"/>
</calcChain>
</file>

<file path=xl/sharedStrings.xml><?xml version="1.0" encoding="utf-8"?>
<sst xmlns="http://schemas.openxmlformats.org/spreadsheetml/2006/main" count="1729" uniqueCount="288">
  <si>
    <t>GER</t>
  </si>
  <si>
    <t>25SVK001</t>
  </si>
  <si>
    <t>3,00/58/18.25</t>
  </si>
  <si>
    <t>25GER001</t>
  </si>
  <si>
    <t>5,00/55/18.25</t>
  </si>
  <si>
    <t>2,25/55/18.25</t>
  </si>
  <si>
    <t>SVK</t>
  </si>
  <si>
    <t>4,50/52</t>
  </si>
  <si>
    <t>25SVK008</t>
  </si>
  <si>
    <t>2,00/52</t>
  </si>
  <si>
    <t>25SVK002</t>
  </si>
  <si>
    <t>5,00/40</t>
  </si>
  <si>
    <t>25GER010</t>
  </si>
  <si>
    <t>U15B</t>
  </si>
  <si>
    <t>Doring Noa</t>
  </si>
  <si>
    <t>Herrmann Logan</t>
  </si>
  <si>
    <t>Moehrke Valeo</t>
  </si>
  <si>
    <t>Leznin Matus</t>
  </si>
  <si>
    <t>Adamec Teodor</t>
  </si>
  <si>
    <t>Tury Andrej</t>
  </si>
  <si>
    <t>Svec Sebastian</t>
  </si>
  <si>
    <t>Herrmann Hagen</t>
  </si>
  <si>
    <t>Tasky Dominik</t>
  </si>
  <si>
    <t>Klimmeck Tim</t>
  </si>
  <si>
    <t>Pilgram Anuk</t>
  </si>
  <si>
    <t>Shemer Eliav</t>
  </si>
  <si>
    <t>ISR</t>
  </si>
  <si>
    <t>2,00/58/12.00</t>
  </si>
  <si>
    <t>25AUT008</t>
  </si>
  <si>
    <t>Huber Jakob</t>
  </si>
  <si>
    <t>Strohmeyer Fynn</t>
  </si>
  <si>
    <t>Lengsfeld Robert</t>
  </si>
  <si>
    <t>Funk Virgil</t>
  </si>
  <si>
    <t>Redzepovic Oliver</t>
  </si>
  <si>
    <t>5,00/58/18.25</t>
  </si>
  <si>
    <t>Gohar Ofek Avraham</t>
  </si>
  <si>
    <t>Bauer Luis</t>
  </si>
  <si>
    <t>2008</t>
  </si>
  <si>
    <t>25GER012</t>
  </si>
  <si>
    <t>25GER011</t>
  </si>
  <si>
    <t>2,00/58/11.25</t>
  </si>
  <si>
    <t>0,50/58/11.25</t>
  </si>
  <si>
    <t>5,00/58/13.00</t>
  </si>
  <si>
    <t>Strohmeyer Kay</t>
  </si>
  <si>
    <t>2006</t>
  </si>
  <si>
    <t>1,00/58/10.25</t>
  </si>
  <si>
    <t>25EURO14</t>
  </si>
  <si>
    <t>25EURO13</t>
  </si>
  <si>
    <t>Levy Aviv</t>
  </si>
  <si>
    <t>Open M</t>
  </si>
  <si>
    <t>1,00/58/9.50</t>
  </si>
  <si>
    <t>1,00/58/9.75</t>
  </si>
  <si>
    <t>25POL005</t>
  </si>
  <si>
    <t>25POL006</t>
  </si>
  <si>
    <t>Roemer Stephan</t>
  </si>
  <si>
    <t>Sen1 M</t>
  </si>
  <si>
    <t>4,00/58/11.25</t>
  </si>
  <si>
    <t>Lev Yam</t>
  </si>
  <si>
    <t>2004</t>
  </si>
  <si>
    <t>Zambory Tobias</t>
  </si>
  <si>
    <t>2,50/58/12.00</t>
  </si>
  <si>
    <t>2,00/58/10.75</t>
  </si>
  <si>
    <t>1,00/58/10.75</t>
  </si>
  <si>
    <t>Paulmair Thomas</t>
  </si>
  <si>
    <t>AUT</t>
  </si>
  <si>
    <t>Kazek Dawid</t>
  </si>
  <si>
    <t>POL</t>
  </si>
  <si>
    <t>Saxa Samuel</t>
  </si>
  <si>
    <t>2009</t>
  </si>
  <si>
    <t>Bodingbauer David</t>
  </si>
  <si>
    <t>2,50/58/10.25</t>
  </si>
  <si>
    <t>Schermer Helge</t>
  </si>
  <si>
    <t>Muller Carlo</t>
  </si>
  <si>
    <t>2005</t>
  </si>
  <si>
    <t>Pieczonka Bartosz</t>
  </si>
  <si>
    <t>0,50/58/12.00</t>
  </si>
  <si>
    <t>1,00/58/12.00</t>
  </si>
  <si>
    <t>2007</t>
  </si>
  <si>
    <t>Siedlarski Jakub</t>
  </si>
  <si>
    <t>Marks Oliver</t>
  </si>
  <si>
    <t>Senge Robin</t>
  </si>
  <si>
    <t>Zinser Daniel</t>
  </si>
  <si>
    <t>Vasko Alexander</t>
  </si>
  <si>
    <t>Pech Bjoern</t>
  </si>
  <si>
    <t>2010</t>
  </si>
  <si>
    <t>Herrmann Simon</t>
  </si>
  <si>
    <t>-12 M</t>
  </si>
  <si>
    <t>2014</t>
  </si>
  <si>
    <t>Hasch Marvin</t>
  </si>
  <si>
    <t>1,00/58/11.25</t>
  </si>
  <si>
    <t>Hoppe Torben</t>
  </si>
  <si>
    <t>Wolf Nikolas</t>
  </si>
  <si>
    <t>Domaszewski Oskar</t>
  </si>
  <si>
    <t>2011</t>
  </si>
  <si>
    <t>2012</t>
  </si>
  <si>
    <t>Labkovich Ilya</t>
  </si>
  <si>
    <t>IWF</t>
  </si>
  <si>
    <t>Sablatura Bohus</t>
  </si>
  <si>
    <t>Ulanowicz Kacper</t>
  </si>
  <si>
    <t>Marozau Artsiom</t>
  </si>
  <si>
    <t>Quigley Nils</t>
  </si>
  <si>
    <t>Szumanski Ksawery</t>
  </si>
  <si>
    <t>6,00/55/18.25</t>
  </si>
  <si>
    <t>25AUT030</t>
  </si>
  <si>
    <t>Elias Adrian</t>
  </si>
  <si>
    <t>Vasko Daniel</t>
  </si>
  <si>
    <t>Semavin Saveli</t>
  </si>
  <si>
    <t>Muller Rodney</t>
  </si>
  <si>
    <t>Kerpcar Juraj</t>
  </si>
  <si>
    <t>-10 M</t>
  </si>
  <si>
    <t>2015</t>
  </si>
  <si>
    <t>Bernatowicz Borys</t>
  </si>
  <si>
    <t>Brzezinski Igor</t>
  </si>
  <si>
    <t>Lewandowski Aleksander</t>
  </si>
  <si>
    <t>Zielinski Filip</t>
  </si>
  <si>
    <t>Meier Finn-Maximilian</t>
  </si>
  <si>
    <t>2013</t>
  </si>
  <si>
    <t>Kurnik Natanael</t>
  </si>
  <si>
    <t>Przeliorz Michal</t>
  </si>
  <si>
    <t>Pyrka Mateusz</t>
  </si>
  <si>
    <t>Sledzewski Hubert</t>
  </si>
  <si>
    <t>Lech Karol</t>
  </si>
  <si>
    <t>U19</t>
  </si>
  <si>
    <t>OM</t>
  </si>
  <si>
    <t>U15</t>
  </si>
  <si>
    <t>U12</t>
  </si>
  <si>
    <t>2,00/58/12,00</t>
  </si>
  <si>
    <t>25ЧРБ</t>
  </si>
  <si>
    <t>Сенько Марк</t>
  </si>
  <si>
    <t>BLR</t>
  </si>
  <si>
    <t>25ПРБ15</t>
  </si>
  <si>
    <t>Гринкевич Арсений</t>
  </si>
  <si>
    <t>Андреев Алексей</t>
  </si>
  <si>
    <t>Гирель Мирон</t>
  </si>
  <si>
    <t>Ващенко Яков</t>
  </si>
  <si>
    <t>Беляев Владислав</t>
  </si>
  <si>
    <t>Володько Арсений</t>
  </si>
  <si>
    <t>5.00/58/18.25</t>
  </si>
  <si>
    <t>Кодинец Даниил</t>
  </si>
  <si>
    <t>Мащенко Иван</t>
  </si>
  <si>
    <t>Хаментовский Федор</t>
  </si>
  <si>
    <t xml:space="preserve">Мазуркевич Василий </t>
  </si>
  <si>
    <t>Михайлов Александр</t>
  </si>
  <si>
    <t>Лобкович Илья</t>
  </si>
  <si>
    <t>Морозов Артем</t>
  </si>
  <si>
    <t xml:space="preserve">Семавин Савелий </t>
  </si>
  <si>
    <t>25GER014</t>
  </si>
  <si>
    <t>Heinicke Niklas</t>
  </si>
  <si>
    <t>Kottl Matthias</t>
  </si>
  <si>
    <t>Oborski Konrad</t>
  </si>
  <si>
    <t>25 ЧРБ</t>
  </si>
  <si>
    <t>25ПРБ19</t>
  </si>
  <si>
    <t>Семавин Савелий</t>
  </si>
  <si>
    <t>0,50/58/11,25</t>
  </si>
  <si>
    <t>нестандартная трасса 4 буя. Результаты не учитывались</t>
  </si>
  <si>
    <t>2,5/52</t>
  </si>
  <si>
    <t>Minimum homologation: </t>
  </si>
  <si>
    <t>Who-beats-who national</t>
  </si>
  <si>
    <t xml:space="preserve">по воднолыжному спорту за электротягой </t>
  </si>
  <si>
    <t>Фигурное катание</t>
  </si>
  <si>
    <t>E IWWF</t>
  </si>
  <si>
    <t xml:space="preserve"> Г Р</t>
  </si>
  <si>
    <t>Категория</t>
  </si>
  <si>
    <t>Страна</t>
  </si>
  <si>
    <t xml:space="preserve">рез-т </t>
  </si>
  <si>
    <t>многоборье</t>
  </si>
  <si>
    <t xml:space="preserve"> рейтинг ЕА</t>
  </si>
  <si>
    <t>примеча- ние</t>
  </si>
  <si>
    <t xml:space="preserve">Мужчины </t>
  </si>
  <si>
    <t>№ пп</t>
  </si>
  <si>
    <t>Фамилия, имя</t>
  </si>
  <si>
    <t>очки</t>
  </si>
  <si>
    <t xml:space="preserve"> OPEN MEN</t>
  </si>
  <si>
    <t>Юниоры до 15 лет</t>
  </si>
  <si>
    <t>Юниоры до 19 лет</t>
  </si>
  <si>
    <t>ДИНАМИЧЕСКИЙ РЕЙТИНГ</t>
  </si>
  <si>
    <t>СЛАЛОМ</t>
  </si>
  <si>
    <t>Мужчины</t>
  </si>
  <si>
    <t>буи</t>
  </si>
  <si>
    <t>-19 M</t>
  </si>
  <si>
    <t>Прыжки с трамплина</t>
  </si>
  <si>
    <t>Юниоры до 15лет</t>
  </si>
  <si>
    <t>МНОГОБОРЬЕ</t>
  </si>
  <si>
    <t>Г.Р.</t>
  </si>
  <si>
    <t xml:space="preserve">Категория </t>
  </si>
  <si>
    <t>Слалом</t>
  </si>
  <si>
    <t xml:space="preserve">Фигуры </t>
  </si>
  <si>
    <t xml:space="preserve">Трамплин  </t>
  </si>
  <si>
    <t>Сумма по трем видам</t>
  </si>
  <si>
    <t>Рейтинг ЕА</t>
  </si>
  <si>
    <t>Результат</t>
  </si>
  <si>
    <t>Буи</t>
  </si>
  <si>
    <t>Много-борье (очки)</t>
  </si>
  <si>
    <t>рез-т            (Очки ф.к.)</t>
  </si>
  <si>
    <t>рез-т  (метры)</t>
  </si>
  <si>
    <t>26ПРБ15</t>
  </si>
  <si>
    <t>26SVK004</t>
  </si>
  <si>
    <t>Михно Даниил</t>
  </si>
  <si>
    <t>26AUT003</t>
  </si>
  <si>
    <t>26NED002</t>
  </si>
  <si>
    <t>Фадеев Тимофей</t>
  </si>
  <si>
    <t>Кацапов Кирилл</t>
  </si>
  <si>
    <t>26ПРБ19</t>
  </si>
  <si>
    <t>26прб15</t>
  </si>
  <si>
    <t>Scheucher Maximilian</t>
  </si>
  <si>
    <t>-14 M</t>
  </si>
  <si>
    <t>Gruessing Ben</t>
  </si>
  <si>
    <t>Levy-Sobieszczanski Luke</t>
  </si>
  <si>
    <t>-15 M</t>
  </si>
  <si>
    <t>2,00/58/10.25</t>
  </si>
  <si>
    <t>3,00/58/10.75</t>
  </si>
  <si>
    <t>4,00/58/13.00</t>
  </si>
  <si>
    <t>1,50/58/13.00</t>
  </si>
  <si>
    <t>5,50/58/14.25</t>
  </si>
  <si>
    <t>5,00/58/14.25</t>
  </si>
  <si>
    <t>Dobjevitch Gregory</t>
  </si>
  <si>
    <t>2,00/58/14.25</t>
  </si>
  <si>
    <t>1,00/58/14.25</t>
  </si>
  <si>
    <t>1,50/58/9.50</t>
  </si>
  <si>
    <t>-21 M</t>
  </si>
  <si>
    <t>Hillenbrand Andreas</t>
  </si>
  <si>
    <t>Sen2 M</t>
  </si>
  <si>
    <t>3,00/55/10.75</t>
  </si>
  <si>
    <t>2,50/58/10.75</t>
  </si>
  <si>
    <t>6,00/55/12.00</t>
  </si>
  <si>
    <t>4,50/58/12.00</t>
  </si>
  <si>
    <t>Cohen Oren</t>
  </si>
  <si>
    <t>3,00/55/12.00</t>
  </si>
  <si>
    <t>Moverman Moshe Alon</t>
  </si>
  <si>
    <t>4,00/55/12.00</t>
  </si>
  <si>
    <t>Sen1</t>
  </si>
  <si>
    <t>4,00/58/18.25</t>
  </si>
  <si>
    <t>3,50/55/18.25</t>
  </si>
  <si>
    <t>3,00/55/18.25</t>
  </si>
  <si>
    <t>4,00/52</t>
  </si>
  <si>
    <t>3,50/49</t>
  </si>
  <si>
    <t>Лучший результат на 28.08.26</t>
  </si>
  <si>
    <t>3,5/55/18.25</t>
  </si>
  <si>
    <t>European Cable-ski Age Categories Championships Beckum TwinCable :</t>
  </si>
  <si>
    <t>Mashchenka Ivan</t>
  </si>
  <si>
    <t>Kwapien Mariusz</t>
  </si>
  <si>
    <t xml:space="preserve">  -</t>
  </si>
  <si>
    <r>
      <t>1</t>
    </r>
    <r>
      <rPr>
        <b/>
        <sz val="11"/>
        <color rgb="FFFF0000"/>
        <rFont val="Yu Gothic"/>
        <family val="2"/>
        <charset val="204"/>
      </rPr>
      <t>⇧</t>
    </r>
  </si>
  <si>
    <r>
      <t>8</t>
    </r>
    <r>
      <rPr>
        <sz val="11"/>
        <color theme="1"/>
        <rFont val="Yu Gothic"/>
        <family val="2"/>
        <charset val="204"/>
      </rPr>
      <t>⇧</t>
    </r>
  </si>
  <si>
    <t>5,00/58/13</t>
  </si>
  <si>
    <t>European Cable-ski Age Categories Championships Beckum TwinCable</t>
  </si>
  <si>
    <t>Лучшие результаты в видах</t>
  </si>
  <si>
    <t>Смолич Глеб</t>
  </si>
  <si>
    <t>Cмолич Глеб</t>
  </si>
  <si>
    <t>Попков Андрей</t>
  </si>
  <si>
    <t>1,25/58/11.25</t>
  </si>
  <si>
    <t>рейтинг на 29. 08. 2026</t>
  </si>
  <si>
    <t>5-7</t>
  </si>
  <si>
    <t>контрольные старты</t>
  </si>
  <si>
    <t>ДИНАМИЧЕСКИЙ РЕЙТИНГ на 29.08.2026</t>
  </si>
  <si>
    <t>рейтинг на 29.08.2026</t>
  </si>
  <si>
    <t>3.00/58/18.25</t>
  </si>
  <si>
    <t>Контрольные старты ЧРБ26</t>
  </si>
  <si>
    <t xml:space="preserve">Competitions from 01.01.2025 to  30.08.2026. Minimum homologation: Who-beats-who nat. </t>
  </si>
  <si>
    <t xml:space="preserve">У белорусских спортсменов включены результаты ПРБ2026,ЧРБ 2026, контрольных стартов для юниоров до 15 лет </t>
  </si>
  <si>
    <t>26чрб</t>
  </si>
  <si>
    <t xml:space="preserve"> по ВОДНОЛЫЖНОМУ СПОРТУ за ЭЛЕКТРОТЯГОЙ  на  29.08.2026 </t>
  </si>
  <si>
    <t xml:space="preserve"> по ВОДНОЛЫЖНОМУ СПОРТУ за ЭЛЕКТРОТЯГОЙ  на 29 08.2026 </t>
  </si>
  <si>
    <t>ЧРБ26 контр старты</t>
  </si>
  <si>
    <t xml:space="preserve"> Попков Андрей </t>
  </si>
  <si>
    <t>** скорость для старшей категории</t>
  </si>
  <si>
    <t>ДИНАМИЧЕСКИЙ РЕЙТИНГ на 29. 08.2026</t>
  </si>
  <si>
    <t>26ЧРБ</t>
  </si>
  <si>
    <t xml:space="preserve"> ДИНАМИЧЕСКИЙ  РЕЙТИНГ  ПО ВОДНОЛЫЖНОМУ СПОРТУ  ЗА ЭЛЕКТРОТЯГОЙ на  29/08/2026</t>
  </si>
  <si>
    <t>Pokorny Ronald</t>
  </si>
  <si>
    <t>26GER013</t>
  </si>
  <si>
    <t xml:space="preserve"> 26чрб 26BLR003</t>
  </si>
  <si>
    <t>3</t>
  </si>
  <si>
    <t>5-6</t>
  </si>
  <si>
    <t xml:space="preserve"> Попков Андрей</t>
  </si>
  <si>
    <t>Мащенко Иван (54)</t>
  </si>
  <si>
    <t>1.00/58/11.25</t>
  </si>
  <si>
    <t>Kazek D</t>
  </si>
  <si>
    <t>Zawadzki Erwin</t>
  </si>
  <si>
    <t>26POL006</t>
  </si>
  <si>
    <r>
      <t>Мащенко Иван **</t>
    </r>
    <r>
      <rPr>
        <b/>
        <sz val="10"/>
        <rFont val="Times New Roman"/>
        <family val="1"/>
        <charset val="204"/>
      </rPr>
      <t>(54)</t>
    </r>
  </si>
  <si>
    <t>26 ЧРБ</t>
  </si>
  <si>
    <t>контрольные старты чрб26</t>
  </si>
  <si>
    <t>4</t>
  </si>
  <si>
    <t>12-13</t>
  </si>
  <si>
    <t>8-10</t>
  </si>
  <si>
    <t>11-12</t>
  </si>
  <si>
    <t>Лучший результат на 30.08.26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</si>
</sst>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i/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rgb="FF0070C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9"/>
      <color rgb="FF000000"/>
      <name val="Verdana"/>
      <family val="2"/>
      <charset val="204"/>
    </font>
    <font>
      <sz val="11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2"/>
      <color theme="4" tint="-0.249977111117893"/>
      <name val="Times New Roman"/>
      <family val="1"/>
      <charset val="204"/>
    </font>
    <font>
      <b/>
      <sz val="12"/>
      <color theme="4" tint="-0.249977111117893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color theme="4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sz val="12"/>
      <color rgb="FF0070C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rgb="FF0070C0"/>
      <name val="Verdana"/>
      <family val="2"/>
      <charset val="204"/>
    </font>
    <font>
      <b/>
      <sz val="11"/>
      <color rgb="FF0070C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rgb="FF00B0F0"/>
      <name val="Times New Roman"/>
      <family val="1"/>
      <charset val="204"/>
    </font>
    <font>
      <b/>
      <sz val="12"/>
      <color rgb="FF00B050"/>
      <name val="Times New Roman"/>
      <family val="1"/>
      <charset val="204"/>
    </font>
    <font>
      <b/>
      <sz val="12"/>
      <color theme="5" tint="-0.249977111117893"/>
      <name val="Times New Roman"/>
      <family val="1"/>
      <charset val="204"/>
    </font>
    <font>
      <b/>
      <sz val="12"/>
      <color rgb="FFFFC000"/>
      <name val="Times New Roman"/>
      <family val="1"/>
      <charset val="204"/>
    </font>
    <font>
      <sz val="9"/>
      <color theme="1"/>
      <name val="Verdana"/>
      <family val="2"/>
      <charset val="204"/>
    </font>
    <font>
      <u/>
      <sz val="10"/>
      <color theme="10"/>
      <name val="Calibri"/>
      <family val="2"/>
      <charset val="204"/>
      <scheme val="minor"/>
    </font>
    <font>
      <b/>
      <sz val="11"/>
      <color rgb="FFFF0000"/>
      <name val="Times New Roman"/>
      <family val="1"/>
      <charset val="204"/>
    </font>
    <font>
      <b/>
      <sz val="12"/>
      <color theme="4"/>
      <name val="Times New Roman"/>
      <family val="1"/>
      <charset val="204"/>
    </font>
    <font>
      <sz val="10"/>
      <color rgb="FF000000"/>
      <name val="Verdana"/>
      <family val="2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rgb="FF0070C0"/>
      <name val="Times New Roman"/>
      <family val="1"/>
      <charset val="204"/>
    </font>
    <font>
      <b/>
      <sz val="9"/>
      <color rgb="FFFF0000"/>
      <name val="Verdana"/>
      <family val="2"/>
      <charset val="204"/>
    </font>
    <font>
      <i/>
      <sz val="11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Verdana"/>
      <family val="2"/>
      <charset val="204"/>
    </font>
    <font>
      <b/>
      <sz val="11"/>
      <color theme="4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rgb="FF0070C0"/>
      <name val="Verdana"/>
      <family val="2"/>
      <charset val="204"/>
    </font>
    <font>
      <b/>
      <sz val="11"/>
      <color rgb="FFFF0000"/>
      <name val="Yu Gothic"/>
      <family val="2"/>
      <charset val="204"/>
    </font>
    <font>
      <b/>
      <sz val="11"/>
      <color rgb="FF00B05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b/>
      <sz val="11"/>
      <color rgb="FF00B0F0"/>
      <name val="Times New Roman"/>
      <family val="1"/>
      <charset val="204"/>
    </font>
    <font>
      <b/>
      <sz val="11"/>
      <color theme="5" tint="-0.249977111117893"/>
      <name val="Times New Roman"/>
      <family val="1"/>
      <charset val="204"/>
    </font>
    <font>
      <b/>
      <sz val="11"/>
      <color rgb="FFFFC000"/>
      <name val="Times New Roman"/>
      <family val="1"/>
      <charset val="204"/>
    </font>
    <font>
      <sz val="11"/>
      <color theme="1"/>
      <name val="Yu Gothic"/>
      <family val="2"/>
      <charset val="204"/>
    </font>
    <font>
      <b/>
      <i/>
      <sz val="10"/>
      <color rgb="FFFF000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b/>
      <i/>
      <sz val="12"/>
      <color rgb="FF0070C0"/>
      <name val="Times New Roman"/>
      <family val="1"/>
      <charset val="204"/>
    </font>
    <font>
      <b/>
      <sz val="9"/>
      <name val="Verdana"/>
      <family val="2"/>
      <charset val="204"/>
    </font>
    <font>
      <sz val="9"/>
      <name val="Verdana"/>
      <family val="2"/>
      <charset val="204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11"/>
      <color theme="4" tint="-0.249977111117893"/>
      <name val="Times New Roman"/>
      <family val="1"/>
      <charset val="204"/>
    </font>
    <font>
      <u/>
      <sz val="8"/>
      <color theme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6"/>
      <color theme="1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color rgb="FFFFC000"/>
      <name val="Times New Roman"/>
      <family val="1"/>
      <charset val="204"/>
    </font>
    <font>
      <b/>
      <sz val="8"/>
      <color rgb="FF0070C0"/>
      <name val="Verdana"/>
      <family val="2"/>
      <charset val="204"/>
    </font>
    <font>
      <u/>
      <sz val="9"/>
      <color theme="10"/>
      <name val="Calibri"/>
      <family val="2"/>
      <charset val="204"/>
      <scheme val="minor"/>
    </font>
    <font>
      <b/>
      <sz val="10"/>
      <color rgb="FF0070C0"/>
      <name val="Verdana"/>
      <family val="2"/>
      <charset val="204"/>
    </font>
    <font>
      <b/>
      <sz val="10"/>
      <color theme="4"/>
      <name val="Verdana"/>
      <family val="2"/>
      <charset val="204"/>
    </font>
    <font>
      <sz val="12"/>
      <color rgb="FF0070C0"/>
      <name val="Times New Roman"/>
      <family val="1"/>
      <charset val="204"/>
    </font>
    <font>
      <b/>
      <sz val="10"/>
      <color theme="4" tint="-0.249977111117893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70C0"/>
      <name val="Calibri"/>
      <family val="2"/>
      <charset val="204"/>
      <scheme val="minor"/>
    </font>
    <font>
      <b/>
      <sz val="12"/>
      <color theme="8"/>
      <name val="Times New Roman"/>
      <family val="1"/>
      <charset val="204"/>
    </font>
    <font>
      <sz val="7"/>
      <name val="Times New Roman"/>
      <family val="1"/>
      <charset val="204"/>
    </font>
    <font>
      <b/>
      <sz val="12"/>
      <color rgb="FFE2000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CDFFBD"/>
        <bgColor indexed="64"/>
      </patternFill>
    </fill>
    <fill>
      <patternFill patternType="solid">
        <fgColor rgb="FFDDFFDD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0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DDDDD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C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C00000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6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0" fillId="0" borderId="0" xfId="0" applyFill="1"/>
    <xf numFmtId="0" fontId="13" fillId="0" borderId="0" xfId="0" applyFont="1"/>
    <xf numFmtId="0" fontId="2" fillId="0" borderId="0" xfId="0" applyFont="1"/>
    <xf numFmtId="2" fontId="9" fillId="0" borderId="0" xfId="0" applyNumberFormat="1" applyFont="1" applyBorder="1" applyAlignment="1">
      <alignment horizontal="center"/>
    </xf>
    <xf numFmtId="0" fontId="0" fillId="0" borderId="0" xfId="0" applyBorder="1"/>
    <xf numFmtId="0" fontId="17" fillId="2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2" fontId="8" fillId="0" borderId="1" xfId="0" applyNumberFormat="1" applyFont="1" applyFill="1" applyBorder="1" applyAlignment="1">
      <alignment horizontal="center"/>
    </xf>
    <xf numFmtId="0" fontId="17" fillId="2" borderId="1" xfId="0" applyFont="1" applyFill="1" applyBorder="1"/>
    <xf numFmtId="0" fontId="20" fillId="0" borderId="7" xfId="0" applyFont="1" applyFill="1" applyBorder="1" applyAlignment="1">
      <alignment horizontal="center"/>
    </xf>
    <xf numFmtId="2" fontId="20" fillId="0" borderId="1" xfId="0" applyNumberFormat="1" applyFont="1" applyFill="1" applyBorder="1" applyAlignment="1">
      <alignment horizontal="center"/>
    </xf>
    <xf numFmtId="0" fontId="20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5" borderId="1" xfId="0" applyFont="1" applyFill="1" applyBorder="1"/>
    <xf numFmtId="0" fontId="6" fillId="0" borderId="1" xfId="0" applyFont="1" applyBorder="1" applyAlignment="1">
      <alignment horizontal="center"/>
    </xf>
    <xf numFmtId="2" fontId="9" fillId="0" borderId="1" xfId="0" applyNumberFormat="1" applyFont="1" applyBorder="1" applyAlignment="1">
      <alignment horizontal="center" vertical="center"/>
    </xf>
    <xf numFmtId="0" fontId="14" fillId="0" borderId="1" xfId="1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7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17" fillId="0" borderId="7" xfId="0" applyFont="1" applyFill="1" applyBorder="1"/>
    <xf numFmtId="2" fontId="9" fillId="0" borderId="7" xfId="0" applyNumberFormat="1" applyFont="1" applyBorder="1" applyAlignment="1">
      <alignment horizontal="center"/>
    </xf>
    <xf numFmtId="0" fontId="17" fillId="0" borderId="6" xfId="0" applyFont="1" applyFill="1" applyBorder="1"/>
    <xf numFmtId="0" fontId="16" fillId="0" borderId="6" xfId="0" applyFont="1" applyFill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17" fillId="2" borderId="0" xfId="0" applyFont="1" applyFill="1" applyBorder="1"/>
    <xf numFmtId="2" fontId="25" fillId="0" borderId="1" xfId="0" applyNumberFormat="1" applyFont="1" applyFill="1" applyBorder="1" applyAlignment="1">
      <alignment horizontal="center"/>
    </xf>
    <xf numFmtId="0" fontId="26" fillId="0" borderId="1" xfId="1" applyFont="1" applyFill="1" applyBorder="1" applyAlignment="1">
      <alignment horizontal="left" vertical="center"/>
    </xf>
    <xf numFmtId="0" fontId="13" fillId="0" borderId="1" xfId="0" applyFont="1" applyFill="1" applyBorder="1"/>
    <xf numFmtId="0" fontId="1" fillId="0" borderId="1" xfId="0" applyFont="1" applyFill="1" applyBorder="1"/>
    <xf numFmtId="0" fontId="8" fillId="0" borderId="0" xfId="0" applyFont="1" applyAlignment="1">
      <alignment horizontal="center"/>
    </xf>
    <xf numFmtId="0" fontId="15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/>
    </xf>
    <xf numFmtId="2" fontId="16" fillId="0" borderId="1" xfId="0" applyNumberFormat="1" applyFont="1" applyFill="1" applyBorder="1" applyAlignment="1">
      <alignment horizontal="center" vertical="center"/>
    </xf>
    <xf numFmtId="2" fontId="15" fillId="0" borderId="1" xfId="0" applyNumberFormat="1" applyFont="1" applyFill="1" applyBorder="1" applyAlignment="1">
      <alignment horizontal="left" vertical="center"/>
    </xf>
    <xf numFmtId="0" fontId="15" fillId="5" borderId="1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2" fontId="16" fillId="0" borderId="6" xfId="0" applyNumberFormat="1" applyFont="1" applyFill="1" applyBorder="1" applyAlignment="1">
      <alignment horizontal="center" vertical="center"/>
    </xf>
    <xf numFmtId="0" fontId="1" fillId="0" borderId="2" xfId="0" applyFont="1" applyBorder="1"/>
    <xf numFmtId="0" fontId="15" fillId="0" borderId="7" xfId="0" applyFont="1" applyFill="1" applyBorder="1" applyAlignment="1">
      <alignment horizontal="center" vertical="center"/>
    </xf>
    <xf numFmtId="2" fontId="16" fillId="0" borderId="7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2" fontId="1" fillId="0" borderId="0" xfId="0" applyNumberFormat="1" applyFont="1"/>
    <xf numFmtId="2" fontId="9" fillId="0" borderId="1" xfId="0" applyNumberFormat="1" applyFont="1" applyFill="1" applyBorder="1" applyAlignment="1">
      <alignment horizontal="left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3" fillId="0" borderId="0" xfId="0" applyFont="1" applyFill="1"/>
    <xf numFmtId="0" fontId="8" fillId="0" borderId="0" xfId="0" applyFont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2" fontId="6" fillId="0" borderId="1" xfId="0" applyNumberFormat="1" applyFont="1" applyBorder="1" applyAlignment="1">
      <alignment horizontal="center"/>
    </xf>
    <xf numFmtId="0" fontId="1" fillId="0" borderId="7" xfId="0" applyFont="1" applyBorder="1"/>
    <xf numFmtId="0" fontId="13" fillId="0" borderId="7" xfId="0" applyFont="1" applyFill="1" applyBorder="1"/>
    <xf numFmtId="0" fontId="15" fillId="0" borderId="0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1" xfId="0" applyFont="1" applyFill="1" applyBorder="1"/>
    <xf numFmtId="0" fontId="14" fillId="0" borderId="7" xfId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/>
    </xf>
    <xf numFmtId="2" fontId="20" fillId="0" borderId="1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2" fontId="15" fillId="0" borderId="1" xfId="0" applyNumberFormat="1" applyFont="1" applyFill="1" applyBorder="1" applyAlignment="1">
      <alignment horizontal="center" vertical="center"/>
    </xf>
    <xf numFmtId="0" fontId="20" fillId="2" borderId="1" xfId="0" applyFont="1" applyFill="1" applyBorder="1"/>
    <xf numFmtId="2" fontId="25" fillId="0" borderId="1" xfId="0" applyNumberFormat="1" applyFont="1" applyBorder="1" applyAlignment="1">
      <alignment horizontal="center"/>
    </xf>
    <xf numFmtId="0" fontId="17" fillId="0" borderId="0" xfId="0" applyFont="1" applyFill="1" applyBorder="1"/>
    <xf numFmtId="2" fontId="16" fillId="0" borderId="0" xfId="0" applyNumberFormat="1" applyFont="1" applyFill="1" applyBorder="1" applyAlignment="1">
      <alignment horizontal="center" vertical="center"/>
    </xf>
    <xf numFmtId="2" fontId="15" fillId="0" borderId="0" xfId="0" applyNumberFormat="1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left" vertical="center"/>
    </xf>
    <xf numFmtId="0" fontId="24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2" fontId="24" fillId="0" borderId="0" xfId="0" applyNumberFormat="1" applyFont="1" applyFill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0" fillId="0" borderId="1" xfId="0" applyFont="1" applyFill="1" applyBorder="1"/>
    <xf numFmtId="2" fontId="27" fillId="0" borderId="1" xfId="0" applyNumberFormat="1" applyFont="1" applyBorder="1" applyAlignment="1">
      <alignment horizontal="center"/>
    </xf>
    <xf numFmtId="0" fontId="1" fillId="0" borderId="0" xfId="0" applyFont="1" applyFill="1" applyBorder="1"/>
    <xf numFmtId="2" fontId="27" fillId="0" borderId="0" xfId="0" applyNumberFormat="1" applyFont="1" applyBorder="1" applyAlignment="1">
      <alignment horizontal="center"/>
    </xf>
    <xf numFmtId="0" fontId="5" fillId="0" borderId="0" xfId="0" applyFont="1"/>
    <xf numFmtId="2" fontId="27" fillId="0" borderId="1" xfId="0" applyNumberFormat="1" applyFont="1" applyFill="1" applyBorder="1" applyAlignment="1">
      <alignment horizontal="center"/>
    </xf>
    <xf numFmtId="1" fontId="10" fillId="0" borderId="1" xfId="0" applyNumberFormat="1" applyFont="1" applyFill="1" applyBorder="1" applyAlignment="1">
      <alignment horizontal="center" vertical="center"/>
    </xf>
    <xf numFmtId="0" fontId="12" fillId="2" borderId="0" xfId="0" applyFont="1" applyFill="1"/>
    <xf numFmtId="0" fontId="12" fillId="2" borderId="0" xfId="0" applyFont="1" applyFill="1" applyAlignment="1">
      <alignment horizontal="center"/>
    </xf>
    <xf numFmtId="0" fontId="28" fillId="2" borderId="0" xfId="0" applyFont="1" applyFill="1" applyAlignment="1">
      <alignment horizontal="center" vertical="center"/>
    </xf>
    <xf numFmtId="0" fontId="29" fillId="2" borderId="0" xfId="0" applyFont="1" applyFill="1" applyAlignment="1"/>
    <xf numFmtId="0" fontId="30" fillId="2" borderId="0" xfId="0" applyFont="1" applyFill="1" applyAlignment="1">
      <alignment horizontal="left"/>
    </xf>
    <xf numFmtId="0" fontId="0" fillId="2" borderId="0" xfId="0" applyFill="1"/>
    <xf numFmtId="0" fontId="2" fillId="0" borderId="0" xfId="0" applyFont="1" applyFill="1" applyBorder="1"/>
    <xf numFmtId="0" fontId="30" fillId="2" borderId="0" xfId="0" applyFont="1" applyFill="1"/>
    <xf numFmtId="0" fontId="13" fillId="0" borderId="0" xfId="0" applyFont="1" applyFill="1" applyAlignment="1">
      <alignment horizontal="center"/>
    </xf>
    <xf numFmtId="0" fontId="13" fillId="2" borderId="0" xfId="0" applyFont="1" applyFill="1"/>
    <xf numFmtId="0" fontId="13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1" xfId="0" applyFont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17" fillId="2" borderId="1" xfId="0" applyFont="1" applyFill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0" fillId="2" borderId="0" xfId="0" applyFill="1" applyBorder="1"/>
    <xf numFmtId="0" fontId="20" fillId="2" borderId="3" xfId="0" applyFont="1" applyFill="1" applyBorder="1" applyAlignment="1">
      <alignment wrapText="1"/>
    </xf>
    <xf numFmtId="0" fontId="33" fillId="2" borderId="1" xfId="0" applyFont="1" applyFill="1" applyBorder="1" applyAlignment="1">
      <alignment vertical="center"/>
    </xf>
    <xf numFmtId="0" fontId="36" fillId="2" borderId="1" xfId="0" applyFont="1" applyFill="1" applyBorder="1" applyAlignment="1">
      <alignment horizontal="center" vertical="center" wrapText="1"/>
    </xf>
    <xf numFmtId="0" fontId="35" fillId="2" borderId="3" xfId="0" applyFont="1" applyFill="1" applyBorder="1" applyAlignment="1">
      <alignment horizontal="center" vertical="center" wrapText="1"/>
    </xf>
    <xf numFmtId="4" fontId="36" fillId="2" borderId="1" xfId="0" applyNumberFormat="1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37" fillId="8" borderId="1" xfId="0" applyFont="1" applyFill="1" applyBorder="1" applyAlignment="1">
      <alignment horizontal="center" vertical="center"/>
    </xf>
    <xf numFmtId="0" fontId="38" fillId="8" borderId="1" xfId="0" applyFont="1" applyFill="1" applyBorder="1" applyAlignment="1">
      <alignment horizontal="center" vertical="center"/>
    </xf>
    <xf numFmtId="0" fontId="39" fillId="8" borderId="1" xfId="0" applyFont="1" applyFill="1" applyBorder="1" applyAlignment="1">
      <alignment horizontal="center" vertical="center" wrapText="1"/>
    </xf>
    <xf numFmtId="0" fontId="40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/>
    </xf>
    <xf numFmtId="0" fontId="16" fillId="4" borderId="6" xfId="0" applyFont="1" applyFill="1" applyBorder="1" applyAlignment="1">
      <alignment horizontal="center" vertical="center"/>
    </xf>
    <xf numFmtId="2" fontId="20" fillId="0" borderId="6" xfId="0" applyNumberFormat="1" applyFont="1" applyFill="1" applyBorder="1" applyAlignment="1">
      <alignment horizontal="center" vertical="center"/>
    </xf>
    <xf numFmtId="2" fontId="27" fillId="0" borderId="6" xfId="0" applyNumberFormat="1" applyFont="1" applyBorder="1" applyAlignment="1">
      <alignment horizontal="center"/>
    </xf>
    <xf numFmtId="0" fontId="1" fillId="8" borderId="6" xfId="0" applyFont="1" applyFill="1" applyBorder="1" applyAlignment="1">
      <alignment horizontal="center" vertical="center" wrapText="1"/>
    </xf>
    <xf numFmtId="2" fontId="20" fillId="0" borderId="7" xfId="0" applyNumberFormat="1" applyFont="1" applyFill="1" applyBorder="1" applyAlignment="1">
      <alignment horizontal="center" vertical="center"/>
    </xf>
    <xf numFmtId="2" fontId="27" fillId="0" borderId="7" xfId="0" applyNumberFormat="1" applyFont="1" applyBorder="1" applyAlignment="1">
      <alignment horizontal="center"/>
    </xf>
    <xf numFmtId="0" fontId="0" fillId="0" borderId="7" xfId="0" applyBorder="1"/>
    <xf numFmtId="0" fontId="20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2" fillId="0" borderId="1" xfId="0" applyFont="1" applyFill="1" applyBorder="1" applyAlignment="1">
      <alignment horizontal="center" wrapText="1"/>
    </xf>
    <xf numFmtId="2" fontId="37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/>
    </xf>
    <xf numFmtId="0" fontId="11" fillId="0" borderId="1" xfId="1" applyFill="1" applyBorder="1" applyAlignment="1">
      <alignment horizontal="left" vertical="center"/>
    </xf>
    <xf numFmtId="0" fontId="8" fillId="0" borderId="1" xfId="0" applyFont="1" applyBorder="1"/>
    <xf numFmtId="2" fontId="25" fillId="0" borderId="6" xfId="0" applyNumberFormat="1" applyFont="1" applyFill="1" applyBorder="1" applyAlignment="1">
      <alignment horizontal="center"/>
    </xf>
    <xf numFmtId="2" fontId="25" fillId="0" borderId="7" xfId="0" applyNumberFormat="1" applyFont="1" applyFill="1" applyBorder="1" applyAlignment="1">
      <alignment horizontal="center"/>
    </xf>
    <xf numFmtId="0" fontId="1" fillId="0" borderId="7" xfId="0" applyFont="1" applyFill="1" applyBorder="1"/>
    <xf numFmtId="0" fontId="2" fillId="10" borderId="0" xfId="0" applyFont="1" applyFill="1"/>
    <xf numFmtId="0" fontId="1" fillId="10" borderId="0" xfId="0" applyFont="1" applyFill="1"/>
    <xf numFmtId="0" fontId="1" fillId="10" borderId="0" xfId="0" applyFont="1" applyFill="1" applyAlignment="1">
      <alignment horizontal="center"/>
    </xf>
    <xf numFmtId="2" fontId="1" fillId="10" borderId="0" xfId="0" applyNumberFormat="1" applyFont="1" applyFill="1"/>
    <xf numFmtId="2" fontId="7" fillId="0" borderId="1" xfId="0" applyNumberFormat="1" applyFont="1" applyFill="1" applyBorder="1" applyAlignment="1">
      <alignment horizontal="center" vertical="center"/>
    </xf>
    <xf numFmtId="2" fontId="23" fillId="0" borderId="1" xfId="0" applyNumberFormat="1" applyFont="1" applyFill="1" applyBorder="1" applyAlignment="1">
      <alignment horizontal="center"/>
    </xf>
    <xf numFmtId="0" fontId="11" fillId="4" borderId="1" xfId="1" applyFill="1" applyBorder="1" applyAlignment="1">
      <alignment horizontal="left" vertical="center"/>
    </xf>
    <xf numFmtId="0" fontId="11" fillId="6" borderId="1" xfId="1" applyFill="1" applyBorder="1" applyAlignment="1">
      <alignment horizontal="left" vertical="center"/>
    </xf>
    <xf numFmtId="2" fontId="23" fillId="0" borderId="1" xfId="0" applyNumberFormat="1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/>
    </xf>
    <xf numFmtId="0" fontId="11" fillId="11" borderId="1" xfId="1" applyFill="1" applyBorder="1" applyAlignment="1">
      <alignment horizontal="left" vertical="center"/>
    </xf>
    <xf numFmtId="1" fontId="10" fillId="0" borderId="1" xfId="0" applyNumberFormat="1" applyFont="1" applyFill="1" applyBorder="1" applyAlignment="1">
      <alignment horizontal="center"/>
    </xf>
    <xf numFmtId="0" fontId="13" fillId="0" borderId="1" xfId="0" applyFont="1" applyBorder="1" applyAlignment="1">
      <alignment vertical="center"/>
    </xf>
    <xf numFmtId="1" fontId="18" fillId="0" borderId="1" xfId="0" applyNumberFormat="1" applyFont="1" applyFill="1" applyBorder="1" applyAlignment="1">
      <alignment horizontal="center"/>
    </xf>
    <xf numFmtId="0" fontId="11" fillId="0" borderId="1" xfId="1" applyFill="1" applyBorder="1" applyAlignment="1">
      <alignment vertical="center" wrapText="1"/>
    </xf>
    <xf numFmtId="1" fontId="20" fillId="0" borderId="1" xfId="0" applyNumberFormat="1" applyFont="1" applyFill="1" applyBorder="1" applyAlignment="1">
      <alignment horizontal="center"/>
    </xf>
    <xf numFmtId="0" fontId="13" fillId="0" borderId="1" xfId="0" applyFont="1" applyBorder="1"/>
    <xf numFmtId="0" fontId="20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17" fillId="0" borderId="1" xfId="0" applyFont="1" applyFill="1" applyBorder="1" applyAlignment="1">
      <alignment vertical="center"/>
    </xf>
    <xf numFmtId="1" fontId="20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/>
    </xf>
    <xf numFmtId="0" fontId="41" fillId="4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vertical="center"/>
    </xf>
    <xf numFmtId="0" fontId="23" fillId="2" borderId="1" xfId="0" applyFont="1" applyFill="1" applyBorder="1" applyAlignment="1">
      <alignment horizontal="center" vertical="center"/>
    </xf>
    <xf numFmtId="0" fontId="42" fillId="0" borderId="1" xfId="1" applyFont="1" applyFill="1" applyBorder="1" applyAlignment="1">
      <alignment vertical="center" wrapText="1"/>
    </xf>
    <xf numFmtId="2" fontId="1" fillId="0" borderId="0" xfId="0" applyNumberFormat="1" applyFont="1" applyFill="1"/>
    <xf numFmtId="0" fontId="1" fillId="0" borderId="1" xfId="0" applyFont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2" fontId="44" fillId="0" borderId="1" xfId="0" applyNumberFormat="1" applyFont="1" applyFill="1" applyBorder="1" applyAlignment="1">
      <alignment horizontal="center"/>
    </xf>
    <xf numFmtId="2" fontId="10" fillId="8" borderId="1" xfId="0" applyNumberFormat="1" applyFont="1" applyFill="1" applyBorder="1" applyAlignment="1">
      <alignment horizontal="center"/>
    </xf>
    <xf numFmtId="0" fontId="44" fillId="0" borderId="1" xfId="0" applyFont="1" applyFill="1" applyBorder="1" applyAlignment="1">
      <alignment horizontal="center" vertical="center"/>
    </xf>
    <xf numFmtId="2" fontId="33" fillId="0" borderId="1" xfId="0" applyNumberFormat="1" applyFont="1" applyFill="1" applyBorder="1" applyAlignment="1">
      <alignment horizontal="center"/>
    </xf>
    <xf numFmtId="0" fontId="12" fillId="13" borderId="1" xfId="0" applyFont="1" applyFill="1" applyBorder="1" applyAlignment="1">
      <alignment horizontal="left" vertical="center"/>
    </xf>
    <xf numFmtId="0" fontId="45" fillId="4" borderId="0" xfId="0" applyFont="1" applyFill="1" applyAlignment="1">
      <alignment horizontal="left" vertical="center"/>
    </xf>
    <xf numFmtId="0" fontId="12" fillId="0" borderId="0" xfId="0" applyFont="1" applyFill="1"/>
    <xf numFmtId="0" fontId="29" fillId="0" borderId="0" xfId="0" applyFont="1" applyFill="1" applyAlignment="1"/>
    <xf numFmtId="0" fontId="30" fillId="0" borderId="0" xfId="0" applyFont="1" applyFill="1"/>
    <xf numFmtId="2" fontId="43" fillId="0" borderId="1" xfId="0" applyNumberFormat="1" applyFont="1" applyFill="1" applyBorder="1" applyAlignment="1">
      <alignment horizontal="center" vertical="center"/>
    </xf>
    <xf numFmtId="2" fontId="47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8" fillId="0" borderId="0" xfId="0" applyFont="1" applyFill="1" applyAlignment="1">
      <alignment horizontal="center" vertical="center"/>
    </xf>
    <xf numFmtId="2" fontId="35" fillId="0" borderId="0" xfId="0" applyNumberFormat="1" applyFont="1" applyFill="1" applyAlignment="1">
      <alignment horizontal="center" vertical="center"/>
    </xf>
    <xf numFmtId="0" fontId="41" fillId="11" borderId="1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vertical="center" wrapText="1"/>
    </xf>
    <xf numFmtId="0" fontId="41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/>
    </xf>
    <xf numFmtId="2" fontId="37" fillId="10" borderId="1" xfId="0" applyNumberFormat="1" applyFont="1" applyFill="1" applyBorder="1" applyAlignment="1">
      <alignment horizontal="center" vertical="center"/>
    </xf>
    <xf numFmtId="0" fontId="2" fillId="0" borderId="7" xfId="0" applyFont="1" applyFill="1" applyBorder="1"/>
    <xf numFmtId="0" fontId="20" fillId="2" borderId="1" xfId="0" applyFont="1" applyFill="1" applyBorder="1" applyAlignment="1">
      <alignment wrapText="1"/>
    </xf>
    <xf numFmtId="2" fontId="49" fillId="0" borderId="1" xfId="0" applyNumberFormat="1" applyFont="1" applyBorder="1" applyAlignment="1">
      <alignment horizontal="center" vertical="center"/>
    </xf>
    <xf numFmtId="2" fontId="18" fillId="0" borderId="1" xfId="0" applyNumberFormat="1" applyFont="1" applyFill="1" applyBorder="1" applyAlignment="1">
      <alignment horizontal="center"/>
    </xf>
    <xf numFmtId="0" fontId="44" fillId="2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50" fillId="13" borderId="1" xfId="0" applyFont="1" applyFill="1" applyBorder="1" applyAlignment="1">
      <alignment horizontal="center" vertical="center"/>
    </xf>
    <xf numFmtId="2" fontId="25" fillId="0" borderId="1" xfId="0" applyNumberFormat="1" applyFont="1" applyFill="1" applyBorder="1" applyAlignment="1">
      <alignment horizontal="center" vertical="center"/>
    </xf>
    <xf numFmtId="2" fontId="44" fillId="0" borderId="1" xfId="0" applyNumberFormat="1" applyFont="1" applyFill="1" applyBorder="1" applyAlignment="1">
      <alignment horizontal="center" vertical="center"/>
    </xf>
    <xf numFmtId="2" fontId="31" fillId="0" borderId="1" xfId="0" applyNumberFormat="1" applyFont="1" applyFill="1" applyBorder="1" applyAlignment="1">
      <alignment horizontal="center"/>
    </xf>
    <xf numFmtId="2" fontId="10" fillId="0" borderId="1" xfId="0" applyNumberFormat="1" applyFont="1" applyFill="1" applyBorder="1" applyAlignment="1">
      <alignment horizontal="left" vertical="center"/>
    </xf>
    <xf numFmtId="2" fontId="51" fillId="0" borderId="1" xfId="0" applyNumberFormat="1" applyFont="1" applyFill="1" applyBorder="1" applyAlignment="1">
      <alignment horizontal="center" vertical="center"/>
    </xf>
    <xf numFmtId="1" fontId="52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33" fillId="2" borderId="0" xfId="0" applyFont="1" applyFill="1" applyBorder="1" applyAlignment="1">
      <alignment horizontal="center" vertical="center"/>
    </xf>
    <xf numFmtId="0" fontId="31" fillId="2" borderId="0" xfId="0" applyFont="1" applyFill="1" applyAlignment="1">
      <alignment horizontal="center"/>
    </xf>
    <xf numFmtId="0" fontId="0" fillId="0" borderId="1" xfId="0" applyFont="1" applyBorder="1"/>
    <xf numFmtId="0" fontId="0" fillId="0" borderId="0" xfId="0" applyFont="1"/>
    <xf numFmtId="0" fontId="0" fillId="0" borderId="0" xfId="0" applyFont="1" applyFill="1"/>
    <xf numFmtId="0" fontId="53" fillId="0" borderId="0" xfId="0" applyFont="1" applyFill="1" applyBorder="1"/>
    <xf numFmtId="0" fontId="0" fillId="2" borderId="0" xfId="0" applyFont="1" applyFill="1"/>
    <xf numFmtId="2" fontId="43" fillId="0" borderId="1" xfId="0" applyNumberFormat="1" applyFont="1" applyFill="1" applyBorder="1" applyAlignment="1">
      <alignment horizontal="center"/>
    </xf>
    <xf numFmtId="0" fontId="47" fillId="0" borderId="8" xfId="0" applyFont="1" applyFill="1" applyBorder="1" applyAlignment="1">
      <alignment horizontal="center" vertical="center"/>
    </xf>
    <xf numFmtId="2" fontId="33" fillId="0" borderId="6" xfId="0" applyNumberFormat="1" applyFont="1" applyFill="1" applyBorder="1" applyAlignment="1">
      <alignment horizontal="center"/>
    </xf>
    <xf numFmtId="0" fontId="47" fillId="0" borderId="7" xfId="0" applyFont="1" applyFill="1" applyBorder="1" applyAlignment="1">
      <alignment horizontal="center" vertical="center"/>
    </xf>
    <xf numFmtId="0" fontId="47" fillId="0" borderId="1" xfId="0" applyFont="1" applyFill="1" applyBorder="1" applyAlignment="1">
      <alignment horizontal="center" vertical="center"/>
    </xf>
    <xf numFmtId="0" fontId="54" fillId="0" borderId="1" xfId="0" applyFont="1" applyFill="1" applyBorder="1" applyAlignment="1">
      <alignment horizontal="center" vertical="center"/>
    </xf>
    <xf numFmtId="2" fontId="33" fillId="0" borderId="8" xfId="0" applyNumberFormat="1" applyFont="1" applyFill="1" applyBorder="1" applyAlignment="1">
      <alignment horizontal="center"/>
    </xf>
    <xf numFmtId="0" fontId="31" fillId="0" borderId="0" xfId="0" applyFont="1" applyFill="1" applyAlignment="1">
      <alignment horizontal="center" vertical="center"/>
    </xf>
    <xf numFmtId="2" fontId="34" fillId="0" borderId="0" xfId="0" applyNumberFormat="1" applyFont="1" applyFill="1" applyAlignment="1">
      <alignment horizontal="center" vertical="center"/>
    </xf>
    <xf numFmtId="0" fontId="55" fillId="13" borderId="1" xfId="0" applyFont="1" applyFill="1" applyBorder="1" applyAlignment="1">
      <alignment horizontal="center" vertical="center"/>
    </xf>
    <xf numFmtId="0" fontId="56" fillId="0" borderId="1" xfId="0" applyFont="1" applyFill="1" applyBorder="1" applyAlignment="1">
      <alignment horizontal="center" vertical="center"/>
    </xf>
    <xf numFmtId="2" fontId="33" fillId="0" borderId="0" xfId="0" applyNumberFormat="1" applyFont="1" applyFill="1" applyBorder="1" applyAlignment="1">
      <alignment horizontal="center"/>
    </xf>
    <xf numFmtId="0" fontId="57" fillId="0" borderId="16" xfId="0" applyFont="1" applyBorder="1" applyAlignment="1">
      <alignment horizontal="center"/>
    </xf>
    <xf numFmtId="0" fontId="54" fillId="13" borderId="1" xfId="0" applyFont="1" applyFill="1" applyBorder="1" applyAlignment="1">
      <alignment horizontal="center" vertical="center"/>
    </xf>
    <xf numFmtId="0" fontId="54" fillId="0" borderId="1" xfId="0" applyFont="1" applyFill="1" applyBorder="1" applyAlignment="1">
      <alignment horizontal="left" vertical="center"/>
    </xf>
    <xf numFmtId="0" fontId="58" fillId="2" borderId="0" xfId="0" applyFont="1" applyFill="1" applyAlignment="1"/>
    <xf numFmtId="0" fontId="13" fillId="0" borderId="1" xfId="0" applyFont="1" applyFill="1" applyBorder="1" applyAlignment="1">
      <alignment horizontal="center" wrapText="1"/>
    </xf>
    <xf numFmtId="0" fontId="53" fillId="2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center"/>
    </xf>
    <xf numFmtId="2" fontId="43" fillId="3" borderId="1" xfId="0" applyNumberFormat="1" applyFont="1" applyFill="1" applyBorder="1" applyAlignment="1">
      <alignment horizontal="center"/>
    </xf>
    <xf numFmtId="0" fontId="43" fillId="12" borderId="1" xfId="0" applyFont="1" applyFill="1" applyBorder="1" applyAlignment="1">
      <alignment horizontal="center" vertical="center" wrapText="1"/>
    </xf>
    <xf numFmtId="2" fontId="60" fillId="3" borderId="1" xfId="0" applyNumberFormat="1" applyFont="1" applyFill="1" applyBorder="1" applyAlignment="1">
      <alignment horizontal="center"/>
    </xf>
    <xf numFmtId="2" fontId="61" fillId="0" borderId="1" xfId="0" applyNumberFormat="1" applyFont="1" applyFill="1" applyBorder="1" applyAlignment="1">
      <alignment horizontal="center" vertical="center"/>
    </xf>
    <xf numFmtId="0" fontId="62" fillId="12" borderId="1" xfId="0" applyFont="1" applyFill="1" applyBorder="1" applyAlignment="1">
      <alignment horizontal="center" vertical="center"/>
    </xf>
    <xf numFmtId="2" fontId="31" fillId="3" borderId="1" xfId="0" applyNumberFormat="1" applyFont="1" applyFill="1" applyBorder="1" applyAlignment="1">
      <alignment horizontal="center"/>
    </xf>
    <xf numFmtId="0" fontId="60" fillId="12" borderId="1" xfId="0" applyFont="1" applyFill="1" applyBorder="1" applyAlignment="1">
      <alignment horizontal="center" vertical="center"/>
    </xf>
    <xf numFmtId="0" fontId="63" fillId="12" borderId="1" xfId="0" applyFont="1" applyFill="1" applyBorder="1" applyAlignment="1">
      <alignment horizontal="center" vertical="center" wrapText="1"/>
    </xf>
    <xf numFmtId="0" fontId="64" fillId="12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53" fillId="0" borderId="8" xfId="0" applyFont="1" applyFill="1" applyBorder="1"/>
    <xf numFmtId="0" fontId="54" fillId="0" borderId="8" xfId="0" applyFont="1" applyFill="1" applyBorder="1" applyAlignment="1">
      <alignment horizontal="center" vertical="center"/>
    </xf>
    <xf numFmtId="0" fontId="53" fillId="2" borderId="6" xfId="0" applyFont="1" applyFill="1" applyBorder="1" applyAlignment="1">
      <alignment horizontal="center" vertical="center"/>
    </xf>
    <xf numFmtId="0" fontId="33" fillId="2" borderId="6" xfId="0" applyFont="1" applyFill="1" applyBorder="1" applyAlignment="1">
      <alignment horizontal="center" vertical="center" wrapText="1"/>
    </xf>
    <xf numFmtId="0" fontId="33" fillId="0" borderId="6" xfId="0" applyFont="1" applyFill="1" applyBorder="1" applyAlignment="1">
      <alignment horizontal="center"/>
    </xf>
    <xf numFmtId="0" fontId="33" fillId="2" borderId="6" xfId="0" applyFont="1" applyFill="1" applyBorder="1" applyAlignment="1">
      <alignment horizontal="center"/>
    </xf>
    <xf numFmtId="2" fontId="31" fillId="3" borderId="6" xfId="0" applyNumberFormat="1" applyFont="1" applyFill="1" applyBorder="1" applyAlignment="1">
      <alignment horizontal="center"/>
    </xf>
    <xf numFmtId="0" fontId="13" fillId="12" borderId="6" xfId="0" applyFont="1" applyFill="1" applyBorder="1" applyAlignment="1">
      <alignment horizontal="center" vertical="center" wrapText="1"/>
    </xf>
    <xf numFmtId="0" fontId="53" fillId="2" borderId="13" xfId="0" applyFont="1" applyFill="1" applyBorder="1" applyAlignment="1">
      <alignment horizontal="center"/>
    </xf>
    <xf numFmtId="0" fontId="53" fillId="0" borderId="7" xfId="0" applyFont="1" applyFill="1" applyBorder="1"/>
    <xf numFmtId="0" fontId="54" fillId="0" borderId="7" xfId="0" applyFont="1" applyFill="1" applyBorder="1" applyAlignment="1">
      <alignment horizontal="center" vertical="center"/>
    </xf>
    <xf numFmtId="2" fontId="47" fillId="0" borderId="7" xfId="0" applyNumberFormat="1" applyFont="1" applyFill="1" applyBorder="1" applyAlignment="1">
      <alignment horizontal="center" vertical="center"/>
    </xf>
    <xf numFmtId="0" fontId="53" fillId="2" borderId="1" xfId="0" applyFont="1" applyFill="1" applyBorder="1" applyAlignment="1">
      <alignment horizontal="center"/>
    </xf>
    <xf numFmtId="0" fontId="33" fillId="0" borderId="1" xfId="0" applyFont="1" applyFill="1" applyBorder="1" applyAlignment="1">
      <alignment horizontal="center" vertical="center" wrapText="1"/>
    </xf>
    <xf numFmtId="0" fontId="53" fillId="0" borderId="1" xfId="0" applyFont="1" applyFill="1" applyBorder="1"/>
    <xf numFmtId="0" fontId="54" fillId="0" borderId="1" xfId="0" applyFont="1" applyFill="1" applyBorder="1" applyAlignment="1">
      <alignment vertical="center"/>
    </xf>
    <xf numFmtId="2" fontId="47" fillId="3" borderId="1" xfId="0" applyNumberFormat="1" applyFont="1" applyFill="1" applyBorder="1" applyAlignment="1">
      <alignment horizontal="center" vertical="center"/>
    </xf>
    <xf numFmtId="0" fontId="33" fillId="0" borderId="1" xfId="0" applyFont="1" applyFill="1" applyBorder="1"/>
    <xf numFmtId="0" fontId="54" fillId="5" borderId="1" xfId="0" applyFont="1" applyFill="1" applyBorder="1" applyAlignment="1">
      <alignment horizontal="center" vertical="center"/>
    </xf>
    <xf numFmtId="0" fontId="33" fillId="9" borderId="1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/>
    </xf>
    <xf numFmtId="0" fontId="33" fillId="2" borderId="8" xfId="0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center"/>
    </xf>
    <xf numFmtId="0" fontId="33" fillId="2" borderId="8" xfId="0" applyFont="1" applyFill="1" applyBorder="1" applyAlignment="1">
      <alignment horizontal="center"/>
    </xf>
    <xf numFmtId="2" fontId="31" fillId="3" borderId="8" xfId="0" applyNumberFormat="1" applyFont="1" applyFill="1" applyBorder="1" applyAlignment="1">
      <alignment horizontal="center"/>
    </xf>
    <xf numFmtId="0" fontId="54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2" fontId="43" fillId="8" borderId="1" xfId="0" applyNumberFormat="1" applyFont="1" applyFill="1" applyBorder="1" applyAlignment="1">
      <alignment horizontal="center"/>
    </xf>
    <xf numFmtId="2" fontId="31" fillId="8" borderId="1" xfId="0" applyNumberFormat="1" applyFont="1" applyFill="1" applyBorder="1" applyAlignment="1">
      <alignment horizontal="center"/>
    </xf>
    <xf numFmtId="0" fontId="60" fillId="12" borderId="1" xfId="0" quotePrefix="1" applyFont="1" applyFill="1" applyBorder="1" applyAlignment="1">
      <alignment horizontal="center" vertical="center"/>
    </xf>
    <xf numFmtId="0" fontId="33" fillId="5" borderId="1" xfId="0" applyFont="1" applyFill="1" applyBorder="1" applyAlignment="1">
      <alignment horizontal="center" vertical="center" wrapText="1"/>
    </xf>
    <xf numFmtId="0" fontId="0" fillId="12" borderId="0" xfId="0" applyFont="1" applyFill="1"/>
    <xf numFmtId="0" fontId="53" fillId="2" borderId="1" xfId="0" quotePrefix="1" applyFont="1" applyFill="1" applyBorder="1" applyAlignment="1">
      <alignment horizontal="center"/>
    </xf>
    <xf numFmtId="0" fontId="43" fillId="0" borderId="1" xfId="0" applyFont="1" applyFill="1" applyBorder="1" applyAlignment="1">
      <alignment horizontal="center"/>
    </xf>
    <xf numFmtId="0" fontId="11" fillId="0" borderId="1" xfId="1" applyFont="1" applyFill="1" applyBorder="1" applyAlignment="1">
      <alignment vertical="center"/>
    </xf>
    <xf numFmtId="0" fontId="55" fillId="0" borderId="1" xfId="0" applyFont="1" applyFill="1" applyBorder="1" applyAlignment="1">
      <alignment vertical="center"/>
    </xf>
    <xf numFmtId="0" fontId="55" fillId="13" borderId="1" xfId="0" applyFont="1" applyFill="1" applyBorder="1" applyAlignment="1">
      <alignment vertical="center"/>
    </xf>
    <xf numFmtId="0" fontId="53" fillId="0" borderId="0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 vertical="center" wrapText="1"/>
    </xf>
    <xf numFmtId="2" fontId="31" fillId="0" borderId="0" xfId="0" applyNumberFormat="1" applyFont="1" applyFill="1" applyBorder="1" applyAlignment="1">
      <alignment horizontal="center"/>
    </xf>
    <xf numFmtId="2" fontId="61" fillId="0" borderId="0" xfId="0" applyNumberFormat="1" applyFont="1" applyFill="1" applyBorder="1" applyAlignment="1">
      <alignment horizontal="center" vertical="center"/>
    </xf>
    <xf numFmtId="0" fontId="53" fillId="2" borderId="0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Border="1"/>
    <xf numFmtId="1" fontId="52" fillId="0" borderId="1" xfId="0" applyNumberFormat="1" applyFont="1" applyBorder="1" applyAlignment="1">
      <alignment horizontal="center" vertical="center"/>
    </xf>
    <xf numFmtId="2" fontId="61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47" fillId="5" borderId="1" xfId="0" applyFont="1" applyFill="1" applyBorder="1" applyAlignment="1">
      <alignment horizontal="center" vertical="center"/>
    </xf>
    <xf numFmtId="0" fontId="0" fillId="0" borderId="15" xfId="0" applyFont="1" applyBorder="1"/>
    <xf numFmtId="0" fontId="31" fillId="0" borderId="16" xfId="0" applyFont="1" applyFill="1" applyBorder="1" applyAlignment="1">
      <alignment horizontal="center" vertical="center"/>
    </xf>
    <xf numFmtId="2" fontId="34" fillId="0" borderId="16" xfId="0" applyNumberFormat="1" applyFont="1" applyFill="1" applyBorder="1" applyAlignment="1">
      <alignment horizontal="center" vertical="center"/>
    </xf>
    <xf numFmtId="0" fontId="13" fillId="0" borderId="16" xfId="0" applyFont="1" applyFill="1" applyBorder="1"/>
    <xf numFmtId="0" fontId="0" fillId="0" borderId="17" xfId="0" applyFont="1" applyBorder="1"/>
    <xf numFmtId="0" fontId="55" fillId="0" borderId="1" xfId="0" applyFont="1" applyFill="1" applyBorder="1" applyAlignment="1">
      <alignment horizontal="center" vertical="center"/>
    </xf>
    <xf numFmtId="0" fontId="11" fillId="13" borderId="1" xfId="1" applyFont="1" applyFill="1" applyBorder="1" applyAlignment="1">
      <alignment horizontal="center" vertical="center"/>
    </xf>
    <xf numFmtId="2" fontId="56" fillId="0" borderId="1" xfId="0" applyNumberFormat="1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33" fillId="2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/>
    </xf>
    <xf numFmtId="2" fontId="20" fillId="0" borderId="1" xfId="0" applyNumberFormat="1" applyFont="1" applyBorder="1" applyAlignment="1">
      <alignment horizontal="center"/>
    </xf>
    <xf numFmtId="0" fontId="13" fillId="12" borderId="1" xfId="0" quotePrefix="1" applyFont="1" applyFill="1" applyBorder="1" applyAlignment="1">
      <alignment horizontal="center" vertical="center" wrapText="1"/>
    </xf>
    <xf numFmtId="0" fontId="53" fillId="2" borderId="18" xfId="0" applyFont="1" applyFill="1" applyBorder="1" applyAlignment="1">
      <alignment horizontal="center"/>
    </xf>
    <xf numFmtId="0" fontId="36" fillId="2" borderId="0" xfId="0" applyFont="1" applyFill="1" applyBorder="1" applyAlignment="1">
      <alignment horizontal="center" vertical="center"/>
    </xf>
    <xf numFmtId="0" fontId="48" fillId="2" borderId="0" xfId="0" applyFont="1" applyFill="1" applyAlignment="1">
      <alignment horizontal="center"/>
    </xf>
    <xf numFmtId="0" fontId="14" fillId="0" borderId="4" xfId="1" applyFont="1" applyFill="1" applyBorder="1" applyAlignment="1">
      <alignment horizontal="left" vertical="center"/>
    </xf>
    <xf numFmtId="0" fontId="14" fillId="0" borderId="11" xfId="1" applyFont="1" applyFill="1" applyBorder="1" applyAlignment="1">
      <alignment horizontal="left" vertical="center"/>
    </xf>
    <xf numFmtId="0" fontId="14" fillId="0" borderId="12" xfId="1" applyFont="1" applyFill="1" applyBorder="1" applyAlignment="1">
      <alignment horizontal="left" vertical="center"/>
    </xf>
    <xf numFmtId="0" fontId="14" fillId="0" borderId="14" xfId="1" applyFont="1" applyFill="1" applyBorder="1" applyAlignment="1">
      <alignment horizontal="left" vertical="center"/>
    </xf>
    <xf numFmtId="0" fontId="19" fillId="0" borderId="4" xfId="0" applyFont="1" applyFill="1" applyBorder="1"/>
    <xf numFmtId="0" fontId="19" fillId="0" borderId="4" xfId="0" applyFont="1" applyBorder="1"/>
    <xf numFmtId="0" fontId="19" fillId="0" borderId="1" xfId="0" applyFont="1" applyBorder="1"/>
    <xf numFmtId="0" fontId="19" fillId="0" borderId="0" xfId="0" applyFont="1"/>
    <xf numFmtId="0" fontId="4" fillId="0" borderId="0" xfId="0" applyFont="1" applyFill="1" applyBorder="1"/>
    <xf numFmtId="0" fontId="4" fillId="2" borderId="0" xfId="0" applyFont="1" applyFill="1" applyBorder="1"/>
    <xf numFmtId="0" fontId="67" fillId="0" borderId="1" xfId="0" applyFont="1" applyFill="1" applyBorder="1"/>
    <xf numFmtId="0" fontId="64" fillId="12" borderId="1" xfId="0" quotePrefix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68" fillId="0" borderId="1" xfId="0" applyFont="1" applyFill="1" applyBorder="1" applyAlignment="1">
      <alignment horizontal="center" vertical="center"/>
    </xf>
    <xf numFmtId="0" fontId="69" fillId="0" borderId="1" xfId="0" applyFont="1" applyFill="1" applyBorder="1" applyAlignment="1">
      <alignment horizontal="center" vertical="center"/>
    </xf>
    <xf numFmtId="0" fontId="69" fillId="11" borderId="1" xfId="0" applyFont="1" applyFill="1" applyBorder="1" applyAlignment="1">
      <alignment horizontal="center" vertical="center"/>
    </xf>
    <xf numFmtId="0" fontId="17" fillId="0" borderId="0" xfId="0" applyFont="1"/>
    <xf numFmtId="0" fontId="20" fillId="5" borderId="1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1" fontId="20" fillId="0" borderId="7" xfId="0" applyNumberFormat="1" applyFont="1" applyFill="1" applyBorder="1" applyAlignment="1">
      <alignment horizontal="center" vertical="center"/>
    </xf>
    <xf numFmtId="2" fontId="53" fillId="0" borderId="1" xfId="0" applyNumberFormat="1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/>
    </xf>
    <xf numFmtId="0" fontId="55" fillId="0" borderId="0" xfId="0" applyFont="1" applyFill="1"/>
    <xf numFmtId="0" fontId="53" fillId="0" borderId="1" xfId="0" applyFont="1" applyFill="1" applyBorder="1" applyAlignment="1"/>
    <xf numFmtId="0" fontId="53" fillId="0" borderId="6" xfId="0" applyFont="1" applyFill="1" applyBorder="1"/>
    <xf numFmtId="0" fontId="4" fillId="0" borderId="1" xfId="0" applyFont="1" applyFill="1" applyBorder="1"/>
    <xf numFmtId="0" fontId="45" fillId="0" borderId="0" xfId="0" applyFont="1" applyFill="1" applyAlignment="1">
      <alignment horizontal="center" vertical="center"/>
    </xf>
    <xf numFmtId="0" fontId="31" fillId="0" borderId="1" xfId="0" applyFont="1" applyFill="1" applyBorder="1"/>
    <xf numFmtId="2" fontId="73" fillId="0" borderId="1" xfId="0" applyNumberFormat="1" applyFont="1" applyFill="1" applyBorder="1" applyAlignment="1">
      <alignment horizontal="center"/>
    </xf>
    <xf numFmtId="0" fontId="74" fillId="0" borderId="1" xfId="1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vertical="center"/>
    </xf>
    <xf numFmtId="0" fontId="33" fillId="2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2" fontId="31" fillId="0" borderId="1" xfId="0" applyNumberFormat="1" applyFont="1" applyFill="1" applyBorder="1" applyAlignment="1">
      <alignment horizontal="center" vertical="center"/>
    </xf>
    <xf numFmtId="0" fontId="33" fillId="0" borderId="7" xfId="0" applyFont="1" applyFill="1" applyBorder="1" applyAlignment="1">
      <alignment horizontal="center"/>
    </xf>
    <xf numFmtId="0" fontId="33" fillId="2" borderId="7" xfId="0" applyFont="1" applyFill="1" applyBorder="1" applyAlignment="1">
      <alignment horizontal="center" vertical="center" wrapText="1"/>
    </xf>
    <xf numFmtId="2" fontId="31" fillId="8" borderId="7" xfId="0" applyNumberFormat="1" applyFont="1" applyFill="1" applyBorder="1" applyAlignment="1">
      <alignment horizontal="center"/>
    </xf>
    <xf numFmtId="2" fontId="61" fillId="0" borderId="7" xfId="0" applyNumberFormat="1" applyFont="1" applyFill="1" applyBorder="1" applyAlignment="1">
      <alignment horizontal="center" vertical="center"/>
    </xf>
    <xf numFmtId="0" fontId="0" fillId="0" borderId="7" xfId="0" applyFont="1" applyBorder="1"/>
    <xf numFmtId="0" fontId="14" fillId="0" borderId="18" xfId="1" applyFont="1" applyFill="1" applyBorder="1" applyAlignment="1">
      <alignment horizontal="left" vertical="center"/>
    </xf>
    <xf numFmtId="0" fontId="53" fillId="2" borderId="6" xfId="0" quotePrefix="1" applyFont="1" applyFill="1" applyBorder="1" applyAlignment="1">
      <alignment horizontal="center"/>
    </xf>
    <xf numFmtId="0" fontId="11" fillId="0" borderId="6" xfId="1" applyFont="1" applyFill="1" applyBorder="1" applyAlignment="1">
      <alignment vertical="center"/>
    </xf>
    <xf numFmtId="0" fontId="54" fillId="0" borderId="6" xfId="0" applyFont="1" applyFill="1" applyBorder="1" applyAlignment="1">
      <alignment horizontal="center" vertical="center"/>
    </xf>
    <xf numFmtId="2" fontId="31" fillId="8" borderId="6" xfId="0" applyNumberFormat="1" applyFont="1" applyFill="1" applyBorder="1" applyAlignment="1">
      <alignment horizontal="center"/>
    </xf>
    <xf numFmtId="0" fontId="75" fillId="0" borderId="1" xfId="0" applyFont="1" applyFill="1" applyBorder="1"/>
    <xf numFmtId="0" fontId="72" fillId="0" borderId="1" xfId="0" applyFont="1" applyFill="1" applyBorder="1" applyAlignment="1">
      <alignment horizontal="center" vertical="top" wrapText="1"/>
    </xf>
    <xf numFmtId="0" fontId="20" fillId="0" borderId="1" xfId="0" applyFont="1" applyFill="1" applyBorder="1" applyAlignment="1"/>
    <xf numFmtId="16" fontId="38" fillId="8" borderId="1" xfId="0" quotePrefix="1" applyNumberFormat="1" applyFont="1" applyFill="1" applyBorder="1" applyAlignment="1">
      <alignment horizontal="center" vertical="center"/>
    </xf>
    <xf numFmtId="0" fontId="1" fillId="0" borderId="8" xfId="0" applyFont="1" applyBorder="1"/>
    <xf numFmtId="0" fontId="20" fillId="2" borderId="7" xfId="0" applyFont="1" applyFill="1" applyBorder="1"/>
    <xf numFmtId="0" fontId="17" fillId="2" borderId="7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19" xfId="0" applyFont="1" applyBorder="1"/>
    <xf numFmtId="0" fontId="14" fillId="0" borderId="6" xfId="1" applyFont="1" applyFill="1" applyBorder="1" applyAlignment="1">
      <alignment horizontal="left" vertical="center"/>
    </xf>
    <xf numFmtId="0" fontId="54" fillId="0" borderId="0" xfId="0" applyFont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7" fillId="0" borderId="1" xfId="0" applyFont="1" applyFill="1" applyBorder="1" applyAlignment="1">
      <alignment horizontal="left" vertical="center"/>
    </xf>
    <xf numFmtId="0" fontId="76" fillId="0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20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/>
    </xf>
    <xf numFmtId="0" fontId="70" fillId="0" borderId="1" xfId="0" applyFont="1" applyFill="1" applyBorder="1" applyAlignment="1">
      <alignment horizontal="center" vertical="center"/>
    </xf>
    <xf numFmtId="0" fontId="71" fillId="2" borderId="0" xfId="0" applyFont="1" applyFill="1"/>
    <xf numFmtId="2" fontId="20" fillId="0" borderId="0" xfId="0" applyNumberFormat="1" applyFont="1" applyFill="1" applyBorder="1" applyAlignment="1">
      <alignment horizontal="center" vertical="center"/>
    </xf>
    <xf numFmtId="0" fontId="53" fillId="0" borderId="0" xfId="0" applyFont="1"/>
    <xf numFmtId="0" fontId="20" fillId="10" borderId="0" xfId="0" applyFont="1" applyFill="1" applyAlignment="1">
      <alignment horizontal="center"/>
    </xf>
    <xf numFmtId="0" fontId="71" fillId="0" borderId="0" xfId="0" applyFont="1" applyFill="1"/>
    <xf numFmtId="0" fontId="20" fillId="0" borderId="0" xfId="0" applyFont="1" applyAlignment="1">
      <alignment horizontal="center"/>
    </xf>
    <xf numFmtId="2" fontId="18" fillId="0" borderId="1" xfId="0" applyNumberFormat="1" applyFont="1" applyFill="1" applyBorder="1" applyAlignment="1">
      <alignment horizontal="center" vertical="center"/>
    </xf>
    <xf numFmtId="2" fontId="20" fillId="8" borderId="1" xfId="0" applyNumberFormat="1" applyFont="1" applyFill="1" applyBorder="1" applyAlignment="1">
      <alignment horizontal="center"/>
    </xf>
    <xf numFmtId="0" fontId="53" fillId="0" borderId="1" xfId="0" applyFont="1" applyFill="1" applyBorder="1" applyAlignment="1">
      <alignment horizontal="center"/>
    </xf>
    <xf numFmtId="1" fontId="38" fillId="0" borderId="1" xfId="0" applyNumberFormat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33" fillId="2" borderId="7" xfId="0" applyFont="1" applyFill="1" applyBorder="1" applyAlignment="1">
      <alignment horizontal="center"/>
    </xf>
    <xf numFmtId="2" fontId="61" fillId="0" borderId="7" xfId="0" applyNumberFormat="1" applyFont="1" applyBorder="1" applyAlignment="1">
      <alignment horizontal="center" vertical="center"/>
    </xf>
    <xf numFmtId="2" fontId="61" fillId="0" borderId="6" xfId="0" applyNumberFormat="1" applyFont="1" applyBorder="1" applyAlignment="1">
      <alignment horizontal="center" vertical="center"/>
    </xf>
    <xf numFmtId="0" fontId="11" fillId="0" borderId="0" xfId="1"/>
    <xf numFmtId="0" fontId="56" fillId="0" borderId="1" xfId="0" applyFont="1" applyFill="1" applyBorder="1" applyAlignment="1">
      <alignment horizontal="left" vertical="center"/>
    </xf>
    <xf numFmtId="0" fontId="77" fillId="0" borderId="1" xfId="1" applyFont="1" applyFill="1" applyBorder="1" applyAlignment="1">
      <alignment vertical="center"/>
    </xf>
    <xf numFmtId="0" fontId="54" fillId="0" borderId="0" xfId="0" applyFont="1" applyFill="1" applyBorder="1" applyAlignment="1">
      <alignment horizontal="center" vertical="center"/>
    </xf>
    <xf numFmtId="0" fontId="11" fillId="0" borderId="4" xfId="1" applyBorder="1"/>
    <xf numFmtId="0" fontId="11" fillId="0" borderId="1" xfId="1" applyBorder="1"/>
    <xf numFmtId="0" fontId="78" fillId="12" borderId="1" xfId="0" applyFont="1" applyFill="1" applyBorder="1" applyAlignment="1">
      <alignment horizontal="center" vertical="center" wrapText="1"/>
    </xf>
    <xf numFmtId="0" fontId="63" fillId="12" borderId="1" xfId="0" quotePrefix="1" applyFont="1" applyFill="1" applyBorder="1" applyAlignment="1">
      <alignment horizontal="center" vertical="center"/>
    </xf>
    <xf numFmtId="0" fontId="11" fillId="14" borderId="1" xfId="1" applyFill="1" applyBorder="1" applyAlignment="1">
      <alignment horizontal="left" vertical="center" wrapText="1"/>
    </xf>
    <xf numFmtId="0" fontId="53" fillId="0" borderId="3" xfId="0" applyFont="1" applyFill="1" applyBorder="1"/>
    <xf numFmtId="0" fontId="33" fillId="0" borderId="9" xfId="0" applyFont="1" applyFill="1" applyBorder="1" applyAlignment="1">
      <alignment horizontal="center" vertical="center" wrapText="1"/>
    </xf>
    <xf numFmtId="0" fontId="14" fillId="0" borderId="9" xfId="1" applyFont="1" applyFill="1" applyBorder="1" applyAlignment="1">
      <alignment horizontal="left" vertical="center"/>
    </xf>
    <xf numFmtId="0" fontId="53" fillId="0" borderId="7" xfId="0" applyFont="1" applyFill="1" applyBorder="1" applyAlignment="1">
      <alignment horizontal="center" vertical="center"/>
    </xf>
    <xf numFmtId="2" fontId="53" fillId="0" borderId="6" xfId="0" applyNumberFormat="1" applyFont="1" applyFill="1" applyBorder="1" applyAlignment="1">
      <alignment horizontal="center"/>
    </xf>
    <xf numFmtId="2" fontId="31" fillId="0" borderId="6" xfId="0" applyNumberFormat="1" applyFont="1" applyFill="1" applyBorder="1" applyAlignment="1">
      <alignment horizontal="center"/>
    </xf>
    <xf numFmtId="0" fontId="34" fillId="2" borderId="1" xfId="0" applyFont="1" applyFill="1" applyBorder="1" applyAlignment="1">
      <alignment horizontal="center"/>
    </xf>
    <xf numFmtId="0" fontId="80" fillId="0" borderId="1" xfId="1" applyFont="1" applyBorder="1"/>
    <xf numFmtId="0" fontId="1" fillId="10" borderId="1" xfId="0" applyFont="1" applyFill="1" applyBorder="1"/>
    <xf numFmtId="0" fontId="1" fillId="10" borderId="1" xfId="0" applyFont="1" applyFill="1" applyBorder="1" applyAlignment="1">
      <alignment horizontal="center"/>
    </xf>
    <xf numFmtId="0" fontId="8" fillId="10" borderId="1" xfId="0" applyFont="1" applyFill="1" applyBorder="1" applyAlignment="1">
      <alignment horizontal="center"/>
    </xf>
    <xf numFmtId="2" fontId="17" fillId="10" borderId="1" xfId="0" applyNumberFormat="1" applyFont="1" applyFill="1" applyBorder="1"/>
    <xf numFmtId="0" fontId="2" fillId="10" borderId="1" xfId="0" applyFont="1" applyFill="1" applyBorder="1"/>
    <xf numFmtId="2" fontId="10" fillId="10" borderId="1" xfId="0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3" fillId="0" borderId="1" xfId="0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0" fontId="44" fillId="14" borderId="1" xfId="0" applyFont="1" applyFill="1" applyBorder="1" applyAlignment="1">
      <alignment horizontal="center" vertical="center"/>
    </xf>
    <xf numFmtId="2" fontId="33" fillId="5" borderId="1" xfId="0" applyNumberFormat="1" applyFont="1" applyFill="1" applyBorder="1" applyAlignment="1">
      <alignment horizontal="center"/>
    </xf>
    <xf numFmtId="0" fontId="47" fillId="5" borderId="7" xfId="0" applyFont="1" applyFill="1" applyBorder="1" applyAlignment="1">
      <alignment horizontal="center" vertical="center"/>
    </xf>
    <xf numFmtId="0" fontId="54" fillId="9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36" fillId="0" borderId="1" xfId="0" applyFont="1" applyFill="1" applyBorder="1" applyAlignment="1">
      <alignment horizontal="center"/>
    </xf>
    <xf numFmtId="0" fontId="36" fillId="2" borderId="1" xfId="0" applyFont="1" applyFill="1" applyBorder="1" applyAlignment="1">
      <alignment horizontal="center"/>
    </xf>
    <xf numFmtId="2" fontId="84" fillId="0" borderId="1" xfId="0" applyNumberFormat="1" applyFont="1" applyFill="1" applyBorder="1" applyAlignment="1">
      <alignment horizontal="center"/>
    </xf>
    <xf numFmtId="2" fontId="85" fillId="3" borderId="1" xfId="0" applyNumberFormat="1" applyFont="1" applyFill="1" applyBorder="1" applyAlignment="1">
      <alignment horizontal="center"/>
    </xf>
    <xf numFmtId="1" fontId="66" fillId="0" borderId="1" xfId="0" applyNumberFormat="1" applyFont="1" applyFill="1" applyBorder="1" applyAlignment="1">
      <alignment horizontal="center" vertical="center"/>
    </xf>
    <xf numFmtId="0" fontId="86" fillId="0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2" fontId="87" fillId="0" borderId="1" xfId="0" applyNumberFormat="1" applyFont="1" applyBorder="1" applyAlignment="1">
      <alignment horizontal="center"/>
    </xf>
    <xf numFmtId="0" fontId="36" fillId="0" borderId="1" xfId="0" applyFont="1" applyFill="1" applyBorder="1"/>
    <xf numFmtId="0" fontId="48" fillId="5" borderId="1" xfId="0" applyFont="1" applyFill="1" applyBorder="1" applyAlignment="1">
      <alignment horizontal="center"/>
    </xf>
    <xf numFmtId="0" fontId="84" fillId="0" borderId="1" xfId="0" applyFont="1" applyFill="1" applyBorder="1" applyAlignment="1">
      <alignment horizontal="center" vertical="center"/>
    </xf>
    <xf numFmtId="0" fontId="46" fillId="0" borderId="1" xfId="0" applyFont="1" applyFill="1" applyBorder="1" applyAlignment="1">
      <alignment horizontal="center" vertical="center"/>
    </xf>
    <xf numFmtId="2" fontId="48" fillId="0" borderId="1" xfId="0" applyNumberFormat="1" applyFont="1" applyFill="1" applyBorder="1" applyAlignment="1">
      <alignment horizontal="center"/>
    </xf>
    <xf numFmtId="2" fontId="46" fillId="0" borderId="1" xfId="0" applyNumberFormat="1" applyFont="1" applyFill="1" applyBorder="1" applyAlignment="1">
      <alignment horizontal="center" vertical="center"/>
    </xf>
    <xf numFmtId="2" fontId="49" fillId="0" borderId="1" xfId="0" applyNumberFormat="1" applyFont="1" applyBorder="1" applyAlignment="1">
      <alignment horizontal="center"/>
    </xf>
    <xf numFmtId="0" fontId="67" fillId="0" borderId="0" xfId="0" applyFont="1" applyAlignment="1">
      <alignment horizontal="left" vertical="center"/>
    </xf>
    <xf numFmtId="0" fontId="83" fillId="0" borderId="1" xfId="0" applyFont="1" applyFill="1" applyBorder="1"/>
    <xf numFmtId="2" fontId="88" fillId="0" borderId="1" xfId="0" applyNumberFormat="1" applyFont="1" applyFill="1" applyBorder="1" applyAlignment="1">
      <alignment horizontal="center" vertical="center"/>
    </xf>
    <xf numFmtId="2" fontId="8" fillId="0" borderId="0" xfId="0" applyNumberFormat="1" applyFont="1" applyBorder="1" applyAlignment="1">
      <alignment horizontal="center"/>
    </xf>
    <xf numFmtId="0" fontId="82" fillId="14" borderId="1" xfId="0" applyFont="1" applyFill="1" applyBorder="1" applyAlignment="1">
      <alignment horizontal="center" vertical="center"/>
    </xf>
    <xf numFmtId="0" fontId="53" fillId="0" borderId="0" xfId="0" applyFont="1" applyFill="1" applyBorder="1" applyAlignment="1">
      <alignment horizontal="center" vertical="center"/>
    </xf>
    <xf numFmtId="2" fontId="27" fillId="0" borderId="4" xfId="0" applyNumberFormat="1" applyFont="1" applyBorder="1" applyAlignment="1">
      <alignment horizontal="center"/>
    </xf>
    <xf numFmtId="0" fontId="10" fillId="8" borderId="7" xfId="0" applyFont="1" applyFill="1" applyBorder="1" applyAlignment="1">
      <alignment horizontal="center" vertical="center" wrapText="1"/>
    </xf>
    <xf numFmtId="0" fontId="81" fillId="0" borderId="1" xfId="0" applyFont="1" applyFill="1" applyBorder="1" applyAlignment="1">
      <alignment horizontal="center" vertical="center"/>
    </xf>
    <xf numFmtId="0" fontId="79" fillId="14" borderId="1" xfId="0" applyFont="1" applyFill="1" applyBorder="1" applyAlignment="1">
      <alignment horizontal="center" vertical="center"/>
    </xf>
    <xf numFmtId="0" fontId="81" fillId="0" borderId="6" xfId="0" applyFont="1" applyFill="1" applyBorder="1" applyAlignment="1">
      <alignment horizontal="center" vertical="center"/>
    </xf>
    <xf numFmtId="0" fontId="26" fillId="0" borderId="7" xfId="1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vertical="center"/>
    </xf>
    <xf numFmtId="0" fontId="13" fillId="0" borderId="6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2" fillId="0" borderId="1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1" fillId="15" borderId="1" xfId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/>
    </xf>
    <xf numFmtId="0" fontId="15" fillId="0" borderId="7" xfId="0" applyFont="1" applyFill="1" applyBorder="1" applyAlignment="1">
      <alignment vertical="center"/>
    </xf>
    <xf numFmtId="2" fontId="15" fillId="0" borderId="7" xfId="0" applyNumberFormat="1" applyFont="1" applyFill="1" applyBorder="1" applyAlignment="1">
      <alignment horizontal="left" vertical="center"/>
    </xf>
    <xf numFmtId="2" fontId="15" fillId="0" borderId="6" xfId="0" applyNumberFormat="1" applyFont="1" applyFill="1" applyBorder="1" applyAlignment="1">
      <alignment horizontal="left" vertical="center"/>
    </xf>
    <xf numFmtId="0" fontId="20" fillId="0" borderId="7" xfId="0" applyFont="1" applyFill="1" applyBorder="1"/>
    <xf numFmtId="0" fontId="16" fillId="5" borderId="7" xfId="0" applyFont="1" applyFill="1" applyBorder="1" applyAlignment="1">
      <alignment horizontal="center" vertical="center"/>
    </xf>
    <xf numFmtId="0" fontId="18" fillId="0" borderId="7" xfId="0" applyFont="1" applyFill="1" applyBorder="1" applyAlignment="1"/>
    <xf numFmtId="0" fontId="11" fillId="3" borderId="6" xfId="1" applyFill="1" applyBorder="1" applyAlignment="1">
      <alignment horizontal="left" vertical="center"/>
    </xf>
    <xf numFmtId="0" fontId="11" fillId="3" borderId="7" xfId="1" applyFill="1" applyBorder="1" applyAlignment="1">
      <alignment horizontal="left" vertical="center"/>
    </xf>
    <xf numFmtId="0" fontId="89" fillId="0" borderId="1" xfId="0" applyFont="1" applyFill="1" applyBorder="1" applyAlignment="1">
      <alignment wrapText="1"/>
    </xf>
    <xf numFmtId="0" fontId="17" fillId="0" borderId="1" xfId="0" applyFont="1" applyBorder="1" applyAlignment="1">
      <alignment horizontal="left" vertical="center"/>
    </xf>
    <xf numFmtId="0" fontId="20" fillId="5" borderId="1" xfId="0" applyFont="1" applyFill="1" applyBorder="1" applyAlignment="1">
      <alignment horizontal="center"/>
    </xf>
    <xf numFmtId="0" fontId="17" fillId="2" borderId="7" xfId="0" applyFont="1" applyFill="1" applyBorder="1" applyAlignment="1">
      <alignment horizontal="center"/>
    </xf>
    <xf numFmtId="0" fontId="11" fillId="0" borderId="7" xfId="1" applyFill="1" applyBorder="1" applyAlignment="1">
      <alignment vertical="center" wrapText="1"/>
    </xf>
    <xf numFmtId="0" fontId="41" fillId="4" borderId="7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1" fontId="20" fillId="0" borderId="7" xfId="0" applyNumberFormat="1" applyFont="1" applyFill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0" fontId="11" fillId="4" borderId="7" xfId="1" applyFill="1" applyBorder="1" applyAlignment="1">
      <alignment horizontal="left" vertical="center"/>
    </xf>
    <xf numFmtId="0" fontId="17" fillId="2" borderId="6" xfId="0" applyFont="1" applyFill="1" applyBorder="1" applyAlignment="1">
      <alignment horizontal="center"/>
    </xf>
    <xf numFmtId="0" fontId="17" fillId="0" borderId="6" xfId="0" applyFont="1" applyFill="1" applyBorder="1" applyAlignment="1">
      <alignment vertical="center"/>
    </xf>
    <xf numFmtId="0" fontId="20" fillId="2" borderId="6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 wrapText="1"/>
    </xf>
    <xf numFmtId="1" fontId="20" fillId="0" borderId="6" xfId="0" applyNumberFormat="1" applyFont="1" applyFill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0" fontId="13" fillId="0" borderId="6" xfId="0" applyFont="1" applyFill="1" applyBorder="1" applyAlignment="1">
      <alignment vertical="center"/>
    </xf>
    <xf numFmtId="2" fontId="9" fillId="0" borderId="7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2" fontId="9" fillId="0" borderId="6" xfId="0" applyNumberFormat="1" applyFont="1" applyFill="1" applyBorder="1" applyAlignment="1">
      <alignment horizontal="center" vertical="center"/>
    </xf>
    <xf numFmtId="0" fontId="11" fillId="0" borderId="6" xfId="1" applyFill="1" applyBorder="1" applyAlignment="1">
      <alignment horizontal="left" vertical="center"/>
    </xf>
    <xf numFmtId="16" fontId="90" fillId="8" borderId="1" xfId="0" quotePrefix="1" applyNumberFormat="1" applyFont="1" applyFill="1" applyBorder="1" applyAlignment="1">
      <alignment horizontal="center" vertical="center"/>
    </xf>
    <xf numFmtId="2" fontId="20" fillId="10" borderId="1" xfId="0" applyNumberFormat="1" applyFont="1" applyFill="1" applyBorder="1" applyAlignment="1">
      <alignment horizontal="center"/>
    </xf>
    <xf numFmtId="2" fontId="88" fillId="0" borderId="7" xfId="0" applyNumberFormat="1" applyFont="1" applyFill="1" applyBorder="1" applyAlignment="1">
      <alignment horizontal="center" vertical="center"/>
    </xf>
    <xf numFmtId="2" fontId="61" fillId="0" borderId="6" xfId="0" applyNumberFormat="1" applyFont="1" applyFill="1" applyBorder="1" applyAlignment="1">
      <alignment horizontal="center" vertical="center"/>
    </xf>
    <xf numFmtId="0" fontId="12" fillId="4" borderId="0" xfId="0" applyFont="1" applyFill="1" applyAlignment="1">
      <alignment horizontal="left" vertical="center"/>
    </xf>
    <xf numFmtId="0" fontId="53" fillId="2" borderId="8" xfId="0" quotePrefix="1" applyFont="1" applyFill="1" applyBorder="1" applyAlignment="1">
      <alignment horizontal="center"/>
    </xf>
    <xf numFmtId="0" fontId="11" fillId="0" borderId="8" xfId="1" applyFont="1" applyFill="1" applyBorder="1" applyAlignment="1">
      <alignment vertical="center"/>
    </xf>
    <xf numFmtId="0" fontId="55" fillId="0" borderId="8" xfId="0" applyFont="1" applyFill="1" applyBorder="1" applyAlignment="1">
      <alignment horizontal="center" vertical="center"/>
    </xf>
    <xf numFmtId="2" fontId="31" fillId="8" borderId="8" xfId="0" applyNumberFormat="1" applyFont="1" applyFill="1" applyBorder="1" applyAlignment="1">
      <alignment horizontal="center"/>
    </xf>
    <xf numFmtId="2" fontId="61" fillId="0" borderId="8" xfId="0" applyNumberFormat="1" applyFont="1" applyFill="1" applyBorder="1" applyAlignment="1">
      <alignment horizontal="center" vertical="center"/>
    </xf>
    <xf numFmtId="0" fontId="53" fillId="2" borderId="7" xfId="0" applyFont="1" applyFill="1" applyBorder="1" applyAlignment="1">
      <alignment horizontal="center"/>
    </xf>
    <xf numFmtId="0" fontId="43" fillId="0" borderId="7" xfId="0" applyFont="1" applyFill="1" applyBorder="1" applyAlignment="1">
      <alignment horizontal="center"/>
    </xf>
    <xf numFmtId="0" fontId="55" fillId="13" borderId="6" xfId="0" applyFont="1" applyFill="1" applyBorder="1" applyAlignment="1">
      <alignment horizontal="center" vertical="center"/>
    </xf>
    <xf numFmtId="0" fontId="13" fillId="12" borderId="8" xfId="0" quotePrefix="1" applyFont="1" applyFill="1" applyBorder="1" applyAlignment="1">
      <alignment horizontal="center" vertical="center" wrapText="1"/>
    </xf>
    <xf numFmtId="0" fontId="13" fillId="12" borderId="6" xfId="0" quotePrefix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0" fillId="2" borderId="0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3" fillId="2" borderId="1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11" fillId="11" borderId="7" xfId="1" applyFill="1" applyBorder="1" applyAlignment="1">
      <alignment horizontal="left" vertical="center"/>
    </xf>
    <xf numFmtId="0" fontId="20" fillId="5" borderId="6" xfId="0" applyFont="1" applyFill="1" applyBorder="1" applyAlignment="1">
      <alignment horizontal="center" vertical="center"/>
    </xf>
    <xf numFmtId="0" fontId="23" fillId="0" borderId="6" xfId="0" applyFont="1" applyFill="1" applyBorder="1" applyAlignment="1">
      <alignment horizontal="center" vertical="center"/>
    </xf>
    <xf numFmtId="0" fontId="72" fillId="0" borderId="6" xfId="0" applyFont="1" applyFill="1" applyBorder="1" applyAlignment="1">
      <alignment vertical="top" wrapText="1"/>
    </xf>
    <xf numFmtId="2" fontId="83" fillId="0" borderId="1" xfId="0" applyNumberFormat="1" applyFont="1" applyFill="1" applyBorder="1" applyAlignment="1">
      <alignment horizontal="left" vertical="center"/>
    </xf>
    <xf numFmtId="0" fontId="2" fillId="0" borderId="20" xfId="0" applyFont="1" applyBorder="1"/>
    <xf numFmtId="0" fontId="2" fillId="0" borderId="0" xfId="0" applyFont="1" applyBorder="1"/>
    <xf numFmtId="0" fontId="17" fillId="2" borderId="0" xfId="0" applyFont="1" applyFill="1"/>
    <xf numFmtId="0" fontId="54" fillId="0" borderId="0" xfId="0" applyFont="1" applyBorder="1" applyAlignment="1">
      <alignment horizontal="left" vertical="center"/>
    </xf>
    <xf numFmtId="0" fontId="0" fillId="0" borderId="0" xfId="0" applyFont="1" applyFill="1" applyBorder="1"/>
    <xf numFmtId="0" fontId="0" fillId="0" borderId="0" xfId="0" applyFont="1" applyBorder="1" applyAlignment="1">
      <alignment horizontal="center"/>
    </xf>
    <xf numFmtId="0" fontId="53" fillId="0" borderId="0" xfId="0" applyFont="1" applyBorder="1"/>
    <xf numFmtId="0" fontId="1" fillId="0" borderId="0" xfId="0" applyFont="1" applyBorder="1" applyAlignment="1">
      <alignment horizontal="center" vertical="center"/>
    </xf>
    <xf numFmtId="0" fontId="8" fillId="0" borderId="0" xfId="0" applyFont="1" applyBorder="1"/>
    <xf numFmtId="0" fontId="5" fillId="0" borderId="0" xfId="0" applyFont="1" applyBorder="1"/>
    <xf numFmtId="0" fontId="17" fillId="2" borderId="3" xfId="0" applyFont="1" applyFill="1" applyBorder="1"/>
    <xf numFmtId="0" fontId="12" fillId="2" borderId="9" xfId="0" applyFont="1" applyFill="1" applyBorder="1"/>
    <xf numFmtId="0" fontId="12" fillId="2" borderId="9" xfId="0" applyFont="1" applyFill="1" applyBorder="1" applyAlignment="1">
      <alignment horizontal="center"/>
    </xf>
    <xf numFmtId="0" fontId="28" fillId="2" borderId="9" xfId="0" applyFont="1" applyFill="1" applyBorder="1" applyAlignment="1">
      <alignment horizontal="center" vertical="center"/>
    </xf>
    <xf numFmtId="0" fontId="29" fillId="2" borderId="9" xfId="0" applyFont="1" applyFill="1" applyBorder="1" applyAlignment="1"/>
    <xf numFmtId="0" fontId="30" fillId="2" borderId="9" xfId="0" applyFont="1" applyFill="1" applyBorder="1" applyAlignment="1">
      <alignment horizontal="left"/>
    </xf>
    <xf numFmtId="0" fontId="17" fillId="0" borderId="9" xfId="0" applyFont="1" applyFill="1" applyBorder="1"/>
    <xf numFmtId="0" fontId="0" fillId="2" borderId="9" xfId="0" applyFill="1" applyBorder="1"/>
    <xf numFmtId="0" fontId="0" fillId="2" borderId="4" xfId="0" applyFill="1" applyBorder="1"/>
    <xf numFmtId="0" fontId="12" fillId="2" borderId="0" xfId="0" applyFont="1" applyFill="1" applyBorder="1"/>
    <xf numFmtId="0" fontId="12" fillId="2" borderId="0" xfId="0" applyFont="1" applyFill="1" applyBorder="1" applyAlignment="1">
      <alignment horizontal="center"/>
    </xf>
    <xf numFmtId="0" fontId="28" fillId="2" borderId="0" xfId="0" applyFont="1" applyFill="1" applyBorder="1" applyAlignment="1">
      <alignment horizontal="center" vertical="center"/>
    </xf>
    <xf numFmtId="0" fontId="29" fillId="2" borderId="0" xfId="0" applyFont="1" applyFill="1" applyBorder="1" applyAlignment="1"/>
    <xf numFmtId="0" fontId="30" fillId="2" borderId="0" xfId="0" applyFont="1" applyFill="1" applyBorder="1" applyAlignment="1">
      <alignment horizontal="left"/>
    </xf>
    <xf numFmtId="1" fontId="18" fillId="0" borderId="7" xfId="0" applyNumberFormat="1" applyFont="1" applyFill="1" applyBorder="1" applyAlignment="1">
      <alignment horizontal="center" vertical="center"/>
    </xf>
    <xf numFmtId="2" fontId="44" fillId="0" borderId="7" xfId="0" applyNumberFormat="1" applyFont="1" applyFill="1" applyBorder="1" applyAlignment="1">
      <alignment horizontal="center"/>
    </xf>
    <xf numFmtId="2" fontId="25" fillId="0" borderId="7" xfId="0" applyNumberFormat="1" applyFont="1" applyFill="1" applyBorder="1" applyAlignment="1">
      <alignment horizontal="center" vertical="center"/>
    </xf>
    <xf numFmtId="0" fontId="1" fillId="0" borderId="6" xfId="0" applyFont="1" applyBorder="1"/>
    <xf numFmtId="0" fontId="8" fillId="0" borderId="6" xfId="0" applyFont="1" applyBorder="1"/>
    <xf numFmtId="0" fontId="1" fillId="0" borderId="6" xfId="0" applyFont="1" applyBorder="1" applyAlignment="1">
      <alignment horizontal="center"/>
    </xf>
    <xf numFmtId="0" fontId="16" fillId="5" borderId="6" xfId="0" applyFont="1" applyFill="1" applyBorder="1" applyAlignment="1">
      <alignment horizontal="center" vertical="center"/>
    </xf>
    <xf numFmtId="0" fontId="53" fillId="2" borderId="6" xfId="0" applyFont="1" applyFill="1" applyBorder="1" applyAlignment="1">
      <alignment horizontal="center"/>
    </xf>
    <xf numFmtId="0" fontId="20" fillId="2" borderId="6" xfId="0" applyFont="1" applyFill="1" applyBorder="1" applyAlignment="1">
      <alignment horizontal="center"/>
    </xf>
    <xf numFmtId="0" fontId="44" fillId="0" borderId="6" xfId="0" applyFont="1" applyFill="1" applyBorder="1" applyAlignment="1">
      <alignment horizontal="center" vertical="center"/>
    </xf>
    <xf numFmtId="2" fontId="25" fillId="0" borderId="6" xfId="0" applyNumberFormat="1" applyFont="1" applyFill="1" applyBorder="1" applyAlignment="1">
      <alignment horizontal="center" vertical="center"/>
    </xf>
    <xf numFmtId="2" fontId="8" fillId="0" borderId="6" xfId="0" applyNumberFormat="1" applyFont="1" applyFill="1" applyBorder="1" applyAlignment="1">
      <alignment horizontal="center"/>
    </xf>
    <xf numFmtId="0" fontId="54" fillId="0" borderId="0" xfId="0" applyFont="1" applyAlignment="1">
      <alignment vertical="top" wrapText="1"/>
    </xf>
    <xf numFmtId="2" fontId="20" fillId="0" borderId="7" xfId="0" applyNumberFormat="1" applyFont="1" applyFill="1" applyBorder="1" applyAlignment="1">
      <alignment horizontal="center"/>
    </xf>
    <xf numFmtId="2" fontId="8" fillId="0" borderId="7" xfId="0" applyNumberFormat="1" applyFont="1" applyFill="1" applyBorder="1" applyAlignment="1">
      <alignment horizontal="center"/>
    </xf>
    <xf numFmtId="2" fontId="49" fillId="0" borderId="7" xfId="0" applyNumberFormat="1" applyFont="1" applyBorder="1" applyAlignment="1">
      <alignment horizontal="center" vertical="center"/>
    </xf>
    <xf numFmtId="2" fontId="25" fillId="0" borderId="7" xfId="0" applyNumberFormat="1" applyFont="1" applyBorder="1" applyAlignment="1">
      <alignment horizontal="center"/>
    </xf>
    <xf numFmtId="2" fontId="9" fillId="0" borderId="7" xfId="0" applyNumberFormat="1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/>
    </xf>
    <xf numFmtId="0" fontId="70" fillId="0" borderId="6" xfId="0" applyFont="1" applyFill="1" applyBorder="1" applyAlignment="1">
      <alignment horizontal="center" vertical="center"/>
    </xf>
    <xf numFmtId="2" fontId="49" fillId="0" borderId="6" xfId="0" applyNumberFormat="1" applyFont="1" applyBorder="1" applyAlignment="1">
      <alignment horizontal="center" vertical="center"/>
    </xf>
    <xf numFmtId="0" fontId="18" fillId="2" borderId="6" xfId="0" applyFont="1" applyFill="1" applyBorder="1" applyAlignment="1">
      <alignment horizontal="center"/>
    </xf>
    <xf numFmtId="2" fontId="25" fillId="0" borderId="6" xfId="0" applyNumberFormat="1" applyFont="1" applyBorder="1" applyAlignment="1">
      <alignment horizontal="center"/>
    </xf>
    <xf numFmtId="2" fontId="20" fillId="0" borderId="6" xfId="0" applyNumberFormat="1" applyFont="1" applyFill="1" applyBorder="1" applyAlignment="1">
      <alignment horizontal="center"/>
    </xf>
    <xf numFmtId="2" fontId="9" fillId="0" borderId="6" xfId="0" applyNumberFormat="1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center" vertical="center"/>
    </xf>
    <xf numFmtId="0" fontId="54" fillId="0" borderId="0" xfId="0" applyFont="1" applyBorder="1" applyAlignment="1">
      <alignment vertical="top" wrapText="1"/>
    </xf>
    <xf numFmtId="0" fontId="54" fillId="0" borderId="0" xfId="0" applyFont="1" applyBorder="1" applyAlignment="1">
      <alignment horizontal="left" vertical="top" wrapText="1"/>
    </xf>
    <xf numFmtId="0" fontId="11" fillId="11" borderId="1" xfId="1" applyFill="1" applyBorder="1" applyAlignment="1">
      <alignment vertical="center" wrapText="1"/>
    </xf>
    <xf numFmtId="0" fontId="11" fillId="6" borderId="1" xfId="1" applyFill="1" applyBorder="1" applyAlignment="1">
      <alignment horizontal="left" vertical="center" wrapText="1"/>
    </xf>
    <xf numFmtId="0" fontId="11" fillId="4" borderId="1" xfId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3" fillId="0" borderId="0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3" fillId="7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3" fillId="2" borderId="10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0" fontId="31" fillId="0" borderId="3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54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" fontId="13" fillId="0" borderId="1" xfId="0" applyNumberFormat="1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wrapText="1"/>
    </xf>
    <xf numFmtId="0" fontId="16" fillId="10" borderId="0" xfId="0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 vertical="center"/>
    </xf>
    <xf numFmtId="0" fontId="31" fillId="1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vertical="center"/>
    </xf>
    <xf numFmtId="0" fontId="53" fillId="0" borderId="8" xfId="0" applyFont="1" applyFill="1" applyBorder="1" applyAlignment="1">
      <alignment horizontal="center" vertical="center"/>
    </xf>
    <xf numFmtId="0" fontId="53" fillId="0" borderId="7" xfId="0" applyFont="1" applyFill="1" applyBorder="1" applyAlignment="1">
      <alignment horizontal="center" vertical="center"/>
    </xf>
    <xf numFmtId="0" fontId="32" fillId="0" borderId="8" xfId="0" applyFont="1" applyFill="1" applyBorder="1" applyAlignment="1">
      <alignment horizontal="center" wrapText="1"/>
    </xf>
    <xf numFmtId="0" fontId="32" fillId="0" borderId="7" xfId="0" applyFont="1" applyFill="1" applyBorder="1" applyAlignment="1">
      <alignment horizontal="center" wrapText="1"/>
    </xf>
    <xf numFmtId="0" fontId="31" fillId="8" borderId="0" xfId="0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3" fillId="3" borderId="3" xfId="0" applyFont="1" applyFill="1" applyBorder="1" applyAlignment="1">
      <alignment horizontal="center"/>
    </xf>
    <xf numFmtId="0" fontId="13" fillId="3" borderId="9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54" fillId="0" borderId="0" xfId="0" applyFont="1" applyBorder="1" applyAlignment="1">
      <alignment horizontal="left" vertical="top" wrapText="1"/>
    </xf>
    <xf numFmtId="0" fontId="20" fillId="2" borderId="0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3" fillId="2" borderId="1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textRotation="90" wrapText="1"/>
    </xf>
    <xf numFmtId="0" fontId="33" fillId="0" borderId="1" xfId="0" applyFont="1" applyFill="1" applyBorder="1" applyAlignment="1">
      <alignment horizontal="center"/>
    </xf>
    <xf numFmtId="0" fontId="33" fillId="0" borderId="1" xfId="0" applyFont="1" applyFill="1" applyBorder="1" applyAlignment="1">
      <alignment horizontal="center" wrapText="1"/>
    </xf>
    <xf numFmtId="0" fontId="34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wrapText="1"/>
    </xf>
    <xf numFmtId="0" fontId="33" fillId="0" borderId="4" xfId="0" applyFont="1" applyFill="1" applyBorder="1" applyAlignment="1">
      <alignment horizontal="center" wrapText="1"/>
    </xf>
    <xf numFmtId="0" fontId="34" fillId="2" borderId="4" xfId="0" applyFont="1" applyFill="1" applyBorder="1" applyAlignment="1">
      <alignment horizontal="center" vertical="center" wrapText="1"/>
    </xf>
    <xf numFmtId="0" fontId="35" fillId="2" borderId="8" xfId="0" applyFont="1" applyFill="1" applyBorder="1" applyAlignment="1">
      <alignment horizontal="center" vertical="center" wrapText="1"/>
    </xf>
    <xf numFmtId="0" fontId="35" fillId="2" borderId="7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/>
    </xf>
    <xf numFmtId="0" fontId="33" fillId="0" borderId="9" xfId="0" applyFont="1" applyFill="1" applyBorder="1" applyAlignment="1">
      <alignment horizontal="center"/>
    </xf>
    <xf numFmtId="0" fontId="33" fillId="0" borderId="4" xfId="0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E20000"/>
      <color rgb="FF66FF66"/>
      <color rgb="FFCD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62</xdr:row>
      <xdr:rowOff>0</xdr:rowOff>
    </xdr:from>
    <xdr:to>
      <xdr:col>10</xdr:col>
      <xdr:colOff>304800</xdr:colOff>
      <xdr:row>63</xdr:row>
      <xdr:rowOff>112457</xdr:rowOff>
    </xdr:to>
    <xdr:sp macro="" textlink="">
      <xdr:nvSpPr>
        <xdr:cNvPr id="8" name="AutoShape 4" descr="GER"/>
        <xdr:cNvSpPr>
          <a:spLocks noChangeAspect="1" noChangeArrowheads="1"/>
        </xdr:cNvSpPr>
      </xdr:nvSpPr>
      <xdr:spPr bwMode="auto">
        <a:xfrm>
          <a:off x="1657350" y="3305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66</xdr:row>
      <xdr:rowOff>0</xdr:rowOff>
    </xdr:from>
    <xdr:to>
      <xdr:col>10</xdr:col>
      <xdr:colOff>304800</xdr:colOff>
      <xdr:row>67</xdr:row>
      <xdr:rowOff>112458</xdr:rowOff>
    </xdr:to>
    <xdr:sp macro="" textlink="">
      <xdr:nvSpPr>
        <xdr:cNvPr id="9" name="AutoShape 46" descr="ISR"/>
        <xdr:cNvSpPr>
          <a:spLocks noChangeAspect="1" noChangeArrowheads="1"/>
        </xdr:cNvSpPr>
      </xdr:nvSpPr>
      <xdr:spPr bwMode="auto">
        <a:xfrm>
          <a:off x="1657350" y="3905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22</xdr:row>
      <xdr:rowOff>0</xdr:rowOff>
    </xdr:from>
    <xdr:to>
      <xdr:col>10</xdr:col>
      <xdr:colOff>304800</xdr:colOff>
      <xdr:row>23</xdr:row>
      <xdr:rowOff>112455</xdr:rowOff>
    </xdr:to>
    <xdr:sp macro="" textlink="">
      <xdr:nvSpPr>
        <xdr:cNvPr id="5" name="AutoShape 5" descr="POL"/>
        <xdr:cNvSpPr>
          <a:spLocks noChangeAspect="1" noChangeArrowheads="1"/>
        </xdr:cNvSpPr>
      </xdr:nvSpPr>
      <xdr:spPr bwMode="auto">
        <a:xfrm>
          <a:off x="1885950" y="2714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24</xdr:row>
      <xdr:rowOff>0</xdr:rowOff>
    </xdr:from>
    <xdr:to>
      <xdr:col>10</xdr:col>
      <xdr:colOff>304800</xdr:colOff>
      <xdr:row>25</xdr:row>
      <xdr:rowOff>112458</xdr:rowOff>
    </xdr:to>
    <xdr:sp macro="" textlink="">
      <xdr:nvSpPr>
        <xdr:cNvPr id="6" name="AutoShape 8" descr="POL"/>
        <xdr:cNvSpPr>
          <a:spLocks noChangeAspect="1" noChangeArrowheads="1"/>
        </xdr:cNvSpPr>
      </xdr:nvSpPr>
      <xdr:spPr bwMode="auto">
        <a:xfrm>
          <a:off x="1885950" y="3286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304800</xdr:colOff>
      <xdr:row>21</xdr:row>
      <xdr:rowOff>102932</xdr:rowOff>
    </xdr:to>
    <xdr:sp macro="" textlink="">
      <xdr:nvSpPr>
        <xdr:cNvPr id="12" name="AutoShape 25" descr="GER"/>
        <xdr:cNvSpPr>
          <a:spLocks noChangeAspect="1" noChangeArrowheads="1"/>
        </xdr:cNvSpPr>
      </xdr:nvSpPr>
      <xdr:spPr bwMode="auto">
        <a:xfrm>
          <a:off x="1885950" y="2524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304800</xdr:colOff>
      <xdr:row>26</xdr:row>
      <xdr:rowOff>103468</xdr:rowOff>
    </xdr:to>
    <xdr:sp macro="" textlink="">
      <xdr:nvSpPr>
        <xdr:cNvPr id="13" name="AutoShape 31" descr="GER"/>
        <xdr:cNvSpPr>
          <a:spLocks noChangeAspect="1" noChangeArrowheads="1"/>
        </xdr:cNvSpPr>
      </xdr:nvSpPr>
      <xdr:spPr bwMode="auto">
        <a:xfrm>
          <a:off x="1885950" y="3476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304800</xdr:colOff>
      <xdr:row>24</xdr:row>
      <xdr:rowOff>103471</xdr:rowOff>
    </xdr:to>
    <xdr:sp macro="" textlink="">
      <xdr:nvSpPr>
        <xdr:cNvPr id="15" name="AutoShape 40" descr="NED"/>
        <xdr:cNvSpPr>
          <a:spLocks noChangeAspect="1" noChangeArrowheads="1"/>
        </xdr:cNvSpPr>
      </xdr:nvSpPr>
      <xdr:spPr bwMode="auto">
        <a:xfrm>
          <a:off x="1885950" y="2905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39</xdr:row>
      <xdr:rowOff>0</xdr:rowOff>
    </xdr:from>
    <xdr:to>
      <xdr:col>10</xdr:col>
      <xdr:colOff>304800</xdr:colOff>
      <xdr:row>40</xdr:row>
      <xdr:rowOff>112459</xdr:rowOff>
    </xdr:to>
    <xdr:sp macro="" textlink="">
      <xdr:nvSpPr>
        <xdr:cNvPr id="19" name="AutoShape 48" descr="IWF"/>
        <xdr:cNvSpPr>
          <a:spLocks noChangeAspect="1" noChangeArrowheads="1"/>
        </xdr:cNvSpPr>
      </xdr:nvSpPr>
      <xdr:spPr bwMode="auto">
        <a:xfrm>
          <a:off x="1885950" y="5572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24</xdr:row>
      <xdr:rowOff>0</xdr:rowOff>
    </xdr:from>
    <xdr:to>
      <xdr:col>10</xdr:col>
      <xdr:colOff>304800</xdr:colOff>
      <xdr:row>25</xdr:row>
      <xdr:rowOff>112458</xdr:rowOff>
    </xdr:to>
    <xdr:sp macro="" textlink="">
      <xdr:nvSpPr>
        <xdr:cNvPr id="20" name="AutoShape 53" descr="GER"/>
        <xdr:cNvSpPr>
          <a:spLocks noChangeAspect="1" noChangeArrowheads="1"/>
        </xdr:cNvSpPr>
      </xdr:nvSpPr>
      <xdr:spPr bwMode="auto">
        <a:xfrm>
          <a:off x="1885950" y="3286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21</xdr:row>
      <xdr:rowOff>0</xdr:rowOff>
    </xdr:from>
    <xdr:ext cx="304800" cy="304800"/>
    <xdr:sp macro="" textlink="">
      <xdr:nvSpPr>
        <xdr:cNvPr id="21" name="AutoShape 5" descr="POL"/>
        <xdr:cNvSpPr>
          <a:spLocks noChangeAspect="1" noChangeArrowheads="1"/>
        </xdr:cNvSpPr>
      </xdr:nvSpPr>
      <xdr:spPr bwMode="auto">
        <a:xfrm>
          <a:off x="8439150" y="4514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304800" cy="304800"/>
    <xdr:sp macro="" textlink="">
      <xdr:nvSpPr>
        <xdr:cNvPr id="22" name="AutoShape 8" descr="POL"/>
        <xdr:cNvSpPr>
          <a:spLocks noChangeAspect="1" noChangeArrowheads="1"/>
        </xdr:cNvSpPr>
      </xdr:nvSpPr>
      <xdr:spPr bwMode="auto">
        <a:xfrm>
          <a:off x="8439150" y="491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33</xdr:row>
      <xdr:rowOff>0</xdr:rowOff>
    </xdr:from>
    <xdr:ext cx="304800" cy="304800"/>
    <xdr:sp macro="" textlink="">
      <xdr:nvSpPr>
        <xdr:cNvPr id="23" name="AutoShape 17" descr="GER"/>
        <xdr:cNvSpPr>
          <a:spLocks noChangeAspect="1" noChangeArrowheads="1"/>
        </xdr:cNvSpPr>
      </xdr:nvSpPr>
      <xdr:spPr bwMode="auto">
        <a:xfrm>
          <a:off x="8439150" y="6115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32</xdr:row>
      <xdr:rowOff>0</xdr:rowOff>
    </xdr:from>
    <xdr:ext cx="304800" cy="304800"/>
    <xdr:sp macro="" textlink="">
      <xdr:nvSpPr>
        <xdr:cNvPr id="24" name="AutoShape 20" descr="GER"/>
        <xdr:cNvSpPr>
          <a:spLocks noChangeAspect="1" noChangeArrowheads="1"/>
        </xdr:cNvSpPr>
      </xdr:nvSpPr>
      <xdr:spPr bwMode="auto">
        <a:xfrm>
          <a:off x="8439150" y="591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304800" cy="304800"/>
    <xdr:sp macro="" textlink="">
      <xdr:nvSpPr>
        <xdr:cNvPr id="25" name="AutoShape 25" descr="GER"/>
        <xdr:cNvSpPr>
          <a:spLocks noChangeAspect="1" noChangeArrowheads="1"/>
        </xdr:cNvSpPr>
      </xdr:nvSpPr>
      <xdr:spPr bwMode="auto">
        <a:xfrm>
          <a:off x="8439150" y="430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26</xdr:row>
      <xdr:rowOff>0</xdr:rowOff>
    </xdr:from>
    <xdr:ext cx="304800" cy="304800"/>
    <xdr:sp macro="" textlink="">
      <xdr:nvSpPr>
        <xdr:cNvPr id="26" name="AutoShape 31" descr="GER"/>
        <xdr:cNvSpPr>
          <a:spLocks noChangeAspect="1" noChangeArrowheads="1"/>
        </xdr:cNvSpPr>
      </xdr:nvSpPr>
      <xdr:spPr bwMode="auto">
        <a:xfrm>
          <a:off x="8439150" y="5114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24</xdr:row>
      <xdr:rowOff>0</xdr:rowOff>
    </xdr:from>
    <xdr:ext cx="304800" cy="304800"/>
    <xdr:sp macro="" textlink="">
      <xdr:nvSpPr>
        <xdr:cNvPr id="27" name="AutoShape 40" descr="NED"/>
        <xdr:cNvSpPr>
          <a:spLocks noChangeAspect="1" noChangeArrowheads="1"/>
        </xdr:cNvSpPr>
      </xdr:nvSpPr>
      <xdr:spPr bwMode="auto">
        <a:xfrm>
          <a:off x="8439150" y="47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36</xdr:row>
      <xdr:rowOff>0</xdr:rowOff>
    </xdr:from>
    <xdr:ext cx="304800" cy="304800"/>
    <xdr:sp macro="" textlink="">
      <xdr:nvSpPr>
        <xdr:cNvPr id="28" name="AutoShape 48" descr="IWF"/>
        <xdr:cNvSpPr>
          <a:spLocks noChangeAspect="1" noChangeArrowheads="1"/>
        </xdr:cNvSpPr>
      </xdr:nvSpPr>
      <xdr:spPr bwMode="auto">
        <a:xfrm>
          <a:off x="8439150" y="7715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304800" cy="304800"/>
    <xdr:sp macro="" textlink="">
      <xdr:nvSpPr>
        <xdr:cNvPr id="29" name="AutoShape 53" descr="GER"/>
        <xdr:cNvSpPr>
          <a:spLocks noChangeAspect="1" noChangeArrowheads="1"/>
        </xdr:cNvSpPr>
      </xdr:nvSpPr>
      <xdr:spPr bwMode="auto">
        <a:xfrm>
          <a:off x="8439150" y="491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67</xdr:row>
      <xdr:rowOff>0</xdr:rowOff>
    </xdr:from>
    <xdr:to>
      <xdr:col>2</xdr:col>
      <xdr:colOff>304800</xdr:colOff>
      <xdr:row>68</xdr:row>
      <xdr:rowOff>112456</xdr:rowOff>
    </xdr:to>
    <xdr:sp macro="" textlink="">
      <xdr:nvSpPr>
        <xdr:cNvPr id="30" name="AutoShape 4" descr="GER"/>
        <xdr:cNvSpPr>
          <a:spLocks noChangeAspect="1" noChangeArrowheads="1"/>
        </xdr:cNvSpPr>
      </xdr:nvSpPr>
      <xdr:spPr bwMode="auto">
        <a:xfrm>
          <a:off x="1657350" y="3305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304800</xdr:colOff>
      <xdr:row>72</xdr:row>
      <xdr:rowOff>93946</xdr:rowOff>
    </xdr:to>
    <xdr:sp macro="" textlink="">
      <xdr:nvSpPr>
        <xdr:cNvPr id="31" name="AutoShape 46" descr="ISR"/>
        <xdr:cNvSpPr>
          <a:spLocks noChangeAspect="1" noChangeArrowheads="1"/>
        </xdr:cNvSpPr>
      </xdr:nvSpPr>
      <xdr:spPr bwMode="auto">
        <a:xfrm>
          <a:off x="1657350" y="4105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77</xdr:row>
      <xdr:rowOff>0</xdr:rowOff>
    </xdr:from>
    <xdr:ext cx="304800" cy="304799"/>
    <xdr:sp macro="" textlink="">
      <xdr:nvSpPr>
        <xdr:cNvPr id="32" name="AutoShape 42" descr="GER"/>
        <xdr:cNvSpPr>
          <a:spLocks noChangeAspect="1" noChangeArrowheads="1"/>
        </xdr:cNvSpPr>
      </xdr:nvSpPr>
      <xdr:spPr bwMode="auto">
        <a:xfrm>
          <a:off x="2857500" y="510540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33" name="AutoShape 26" descr="SVK"/>
        <xdr:cNvSpPr>
          <a:spLocks noChangeAspect="1" noChangeArrowheads="1"/>
        </xdr:cNvSpPr>
      </xdr:nvSpPr>
      <xdr:spPr bwMode="auto">
        <a:xfrm>
          <a:off x="2200275" y="5505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629479</xdr:colOff>
      <xdr:row>79</xdr:row>
      <xdr:rowOff>41412</xdr:rowOff>
    </xdr:from>
    <xdr:ext cx="304800" cy="304800"/>
    <xdr:sp macro="" textlink="">
      <xdr:nvSpPr>
        <xdr:cNvPr id="34" name="AutoShape 27" descr="GER"/>
        <xdr:cNvSpPr>
          <a:spLocks noChangeAspect="1" noChangeArrowheads="1"/>
        </xdr:cNvSpPr>
      </xdr:nvSpPr>
      <xdr:spPr bwMode="auto">
        <a:xfrm>
          <a:off x="2829754" y="534683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81</xdr:row>
      <xdr:rowOff>0</xdr:rowOff>
    </xdr:from>
    <xdr:ext cx="304800" cy="304800"/>
    <xdr:sp macro="" textlink="">
      <xdr:nvSpPr>
        <xdr:cNvPr id="35" name="AutoShape 34" descr="POL"/>
        <xdr:cNvSpPr>
          <a:spLocks noChangeAspect="1" noChangeArrowheads="1"/>
        </xdr:cNvSpPr>
      </xdr:nvSpPr>
      <xdr:spPr bwMode="auto">
        <a:xfrm>
          <a:off x="2857500" y="5705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81</xdr:row>
      <xdr:rowOff>0</xdr:rowOff>
    </xdr:from>
    <xdr:ext cx="304800" cy="304800"/>
    <xdr:sp macro="" textlink="">
      <xdr:nvSpPr>
        <xdr:cNvPr id="36" name="AutoShape 35" descr="SVK"/>
        <xdr:cNvSpPr>
          <a:spLocks noChangeAspect="1" noChangeArrowheads="1"/>
        </xdr:cNvSpPr>
      </xdr:nvSpPr>
      <xdr:spPr bwMode="auto">
        <a:xfrm>
          <a:off x="2857500" y="5705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304800" cy="304800"/>
    <xdr:sp macro="" textlink="">
      <xdr:nvSpPr>
        <xdr:cNvPr id="37" name="AutoShape 38" descr="SVK"/>
        <xdr:cNvSpPr>
          <a:spLocks noChangeAspect="1" noChangeArrowheads="1"/>
        </xdr:cNvSpPr>
      </xdr:nvSpPr>
      <xdr:spPr bwMode="auto">
        <a:xfrm>
          <a:off x="2857500" y="590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304800"/>
    <xdr:sp macro="" textlink="">
      <xdr:nvSpPr>
        <xdr:cNvPr id="38" name="AutoShape 39" descr="GER"/>
        <xdr:cNvSpPr>
          <a:spLocks noChangeAspect="1" noChangeArrowheads="1"/>
        </xdr:cNvSpPr>
      </xdr:nvSpPr>
      <xdr:spPr bwMode="auto">
        <a:xfrm>
          <a:off x="2857500" y="4905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83</xdr:row>
      <xdr:rowOff>0</xdr:rowOff>
    </xdr:from>
    <xdr:ext cx="304800" cy="304800"/>
    <xdr:sp macro="" textlink="">
      <xdr:nvSpPr>
        <xdr:cNvPr id="39" name="AutoShape 49" descr="GER"/>
        <xdr:cNvSpPr>
          <a:spLocks noChangeAspect="1" noChangeArrowheads="1"/>
        </xdr:cNvSpPr>
      </xdr:nvSpPr>
      <xdr:spPr bwMode="auto">
        <a:xfrm>
          <a:off x="2857500" y="6305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83</xdr:row>
      <xdr:rowOff>0</xdr:rowOff>
    </xdr:from>
    <xdr:ext cx="304800" cy="304800"/>
    <xdr:sp macro="" textlink="">
      <xdr:nvSpPr>
        <xdr:cNvPr id="40" name="AutoShape 50" descr="GER"/>
        <xdr:cNvSpPr>
          <a:spLocks noChangeAspect="1" noChangeArrowheads="1"/>
        </xdr:cNvSpPr>
      </xdr:nvSpPr>
      <xdr:spPr bwMode="auto">
        <a:xfrm>
          <a:off x="2857500" y="6305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83</xdr:row>
      <xdr:rowOff>0</xdr:rowOff>
    </xdr:from>
    <xdr:ext cx="304800" cy="304800"/>
    <xdr:sp macro="" textlink="">
      <xdr:nvSpPr>
        <xdr:cNvPr id="41" name="AutoShape 51" descr="POL"/>
        <xdr:cNvSpPr>
          <a:spLocks noChangeAspect="1" noChangeArrowheads="1"/>
        </xdr:cNvSpPr>
      </xdr:nvSpPr>
      <xdr:spPr bwMode="auto">
        <a:xfrm>
          <a:off x="2857500" y="6305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83</xdr:row>
      <xdr:rowOff>0</xdr:rowOff>
    </xdr:from>
    <xdr:ext cx="304800" cy="304800"/>
    <xdr:sp macro="" textlink="">
      <xdr:nvSpPr>
        <xdr:cNvPr id="42" name="AutoShape 52" descr="SVK"/>
        <xdr:cNvSpPr>
          <a:spLocks noChangeAspect="1" noChangeArrowheads="1"/>
        </xdr:cNvSpPr>
      </xdr:nvSpPr>
      <xdr:spPr bwMode="auto">
        <a:xfrm>
          <a:off x="2857500" y="6305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304800" cy="304800"/>
    <xdr:sp macro="" textlink="">
      <xdr:nvSpPr>
        <xdr:cNvPr id="43" name="AutoShape 65" descr="GER"/>
        <xdr:cNvSpPr>
          <a:spLocks noChangeAspect="1" noChangeArrowheads="1"/>
        </xdr:cNvSpPr>
      </xdr:nvSpPr>
      <xdr:spPr bwMode="auto">
        <a:xfrm>
          <a:off x="2857500" y="6105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79</xdr:row>
      <xdr:rowOff>0</xdr:rowOff>
    </xdr:from>
    <xdr:ext cx="304800" cy="304800"/>
    <xdr:sp macro="" textlink="">
      <xdr:nvSpPr>
        <xdr:cNvPr id="44" name="AutoShape 43" descr="POL"/>
        <xdr:cNvSpPr>
          <a:spLocks noChangeAspect="1" noChangeArrowheads="1"/>
        </xdr:cNvSpPr>
      </xdr:nvSpPr>
      <xdr:spPr bwMode="auto">
        <a:xfrm>
          <a:off x="2857500" y="530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79</xdr:row>
      <xdr:rowOff>0</xdr:rowOff>
    </xdr:from>
    <xdr:ext cx="304800" cy="304800"/>
    <xdr:sp macro="" textlink="">
      <xdr:nvSpPr>
        <xdr:cNvPr id="45" name="AutoShape 44" descr="SVK"/>
        <xdr:cNvSpPr>
          <a:spLocks noChangeAspect="1" noChangeArrowheads="1"/>
        </xdr:cNvSpPr>
      </xdr:nvSpPr>
      <xdr:spPr bwMode="auto">
        <a:xfrm>
          <a:off x="2857500" y="530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304800" cy="304799"/>
    <xdr:sp macro="" textlink="">
      <xdr:nvSpPr>
        <xdr:cNvPr id="46" name="AutoShape 42" descr="GER"/>
        <xdr:cNvSpPr>
          <a:spLocks noChangeAspect="1" noChangeArrowheads="1"/>
        </xdr:cNvSpPr>
      </xdr:nvSpPr>
      <xdr:spPr bwMode="auto">
        <a:xfrm>
          <a:off x="2200275" y="13058775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122</xdr:row>
      <xdr:rowOff>0</xdr:rowOff>
    </xdr:from>
    <xdr:ext cx="304800" cy="304800"/>
    <xdr:sp macro="" textlink="">
      <xdr:nvSpPr>
        <xdr:cNvPr id="47" name="AutoShape 26" descr="SVK"/>
        <xdr:cNvSpPr>
          <a:spLocks noChangeAspect="1" noChangeArrowheads="1"/>
        </xdr:cNvSpPr>
      </xdr:nvSpPr>
      <xdr:spPr bwMode="auto">
        <a:xfrm>
          <a:off x="2857500" y="13706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111</xdr:row>
      <xdr:rowOff>0</xdr:rowOff>
    </xdr:from>
    <xdr:ext cx="304800" cy="304800"/>
    <xdr:sp macro="" textlink="">
      <xdr:nvSpPr>
        <xdr:cNvPr id="48" name="AutoShape 27" descr="GER"/>
        <xdr:cNvSpPr>
          <a:spLocks noChangeAspect="1" noChangeArrowheads="1"/>
        </xdr:cNvSpPr>
      </xdr:nvSpPr>
      <xdr:spPr bwMode="auto">
        <a:xfrm>
          <a:off x="2200275" y="11858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49" name="AutoShape 34" descr="POL"/>
        <xdr:cNvSpPr>
          <a:spLocks noChangeAspect="1" noChangeArrowheads="1"/>
        </xdr:cNvSpPr>
      </xdr:nvSpPr>
      <xdr:spPr bwMode="auto">
        <a:xfrm>
          <a:off x="2200275" y="13706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50" name="AutoShape 35" descr="SVK"/>
        <xdr:cNvSpPr>
          <a:spLocks noChangeAspect="1" noChangeArrowheads="1"/>
        </xdr:cNvSpPr>
      </xdr:nvSpPr>
      <xdr:spPr bwMode="auto">
        <a:xfrm>
          <a:off x="2200275" y="13706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123</xdr:row>
      <xdr:rowOff>0</xdr:rowOff>
    </xdr:from>
    <xdr:ext cx="304800" cy="304800"/>
    <xdr:sp macro="" textlink="">
      <xdr:nvSpPr>
        <xdr:cNvPr id="51" name="AutoShape 38" descr="SVK"/>
        <xdr:cNvSpPr>
          <a:spLocks noChangeAspect="1" noChangeArrowheads="1"/>
        </xdr:cNvSpPr>
      </xdr:nvSpPr>
      <xdr:spPr bwMode="auto">
        <a:xfrm>
          <a:off x="2200275" y="14106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304800" cy="304800"/>
    <xdr:sp macro="" textlink="">
      <xdr:nvSpPr>
        <xdr:cNvPr id="52" name="AutoShape 39" descr="GER"/>
        <xdr:cNvSpPr>
          <a:spLocks noChangeAspect="1" noChangeArrowheads="1"/>
        </xdr:cNvSpPr>
      </xdr:nvSpPr>
      <xdr:spPr bwMode="auto">
        <a:xfrm>
          <a:off x="2200275" y="12258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53" name="AutoShape 49" descr="GER"/>
        <xdr:cNvSpPr>
          <a:spLocks noChangeAspect="1" noChangeArrowheads="1"/>
        </xdr:cNvSpPr>
      </xdr:nvSpPr>
      <xdr:spPr bwMode="auto">
        <a:xfrm>
          <a:off x="2200275" y="1470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54" name="AutoShape 50" descr="GER"/>
        <xdr:cNvSpPr>
          <a:spLocks noChangeAspect="1" noChangeArrowheads="1"/>
        </xdr:cNvSpPr>
      </xdr:nvSpPr>
      <xdr:spPr bwMode="auto">
        <a:xfrm>
          <a:off x="2200275" y="1470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55" name="AutoShape 51" descr="POL"/>
        <xdr:cNvSpPr>
          <a:spLocks noChangeAspect="1" noChangeArrowheads="1"/>
        </xdr:cNvSpPr>
      </xdr:nvSpPr>
      <xdr:spPr bwMode="auto">
        <a:xfrm>
          <a:off x="2200275" y="1470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56" name="AutoShape 52" descr="SVK"/>
        <xdr:cNvSpPr>
          <a:spLocks noChangeAspect="1" noChangeArrowheads="1"/>
        </xdr:cNvSpPr>
      </xdr:nvSpPr>
      <xdr:spPr bwMode="auto">
        <a:xfrm>
          <a:off x="2200275" y="1470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53915</xdr:colOff>
      <xdr:row>125</xdr:row>
      <xdr:rowOff>0</xdr:rowOff>
    </xdr:from>
    <xdr:ext cx="304800" cy="304800"/>
    <xdr:sp macro="" textlink="">
      <xdr:nvSpPr>
        <xdr:cNvPr id="57" name="AutoShape 65" descr="GER"/>
        <xdr:cNvSpPr>
          <a:spLocks noChangeAspect="1" noChangeArrowheads="1"/>
        </xdr:cNvSpPr>
      </xdr:nvSpPr>
      <xdr:spPr bwMode="auto">
        <a:xfrm>
          <a:off x="2623868" y="2436063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121</xdr:row>
      <xdr:rowOff>0</xdr:rowOff>
    </xdr:from>
    <xdr:ext cx="304800" cy="304800"/>
    <xdr:sp macro="" textlink="">
      <xdr:nvSpPr>
        <xdr:cNvPr id="58" name="AutoShape 43" descr="POL"/>
        <xdr:cNvSpPr>
          <a:spLocks noChangeAspect="1" noChangeArrowheads="1"/>
        </xdr:cNvSpPr>
      </xdr:nvSpPr>
      <xdr:spPr bwMode="auto">
        <a:xfrm>
          <a:off x="2200275" y="13468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121</xdr:row>
      <xdr:rowOff>0</xdr:rowOff>
    </xdr:from>
    <xdr:ext cx="304800" cy="304800"/>
    <xdr:sp macro="" textlink="">
      <xdr:nvSpPr>
        <xdr:cNvPr id="59" name="AutoShape 44" descr="SVK"/>
        <xdr:cNvSpPr>
          <a:spLocks noChangeAspect="1" noChangeArrowheads="1"/>
        </xdr:cNvSpPr>
      </xdr:nvSpPr>
      <xdr:spPr bwMode="auto">
        <a:xfrm>
          <a:off x="2200275" y="13468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125</xdr:row>
      <xdr:rowOff>0</xdr:rowOff>
    </xdr:from>
    <xdr:ext cx="304800" cy="304800"/>
    <xdr:sp macro="" textlink="">
      <xdr:nvSpPr>
        <xdr:cNvPr id="60" name="AutoShape 49" descr="GER"/>
        <xdr:cNvSpPr>
          <a:spLocks noChangeAspect="1" noChangeArrowheads="1"/>
        </xdr:cNvSpPr>
      </xdr:nvSpPr>
      <xdr:spPr bwMode="auto">
        <a:xfrm>
          <a:off x="2857500" y="1450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125</xdr:row>
      <xdr:rowOff>0</xdr:rowOff>
    </xdr:from>
    <xdr:ext cx="304800" cy="304800"/>
    <xdr:sp macro="" textlink="">
      <xdr:nvSpPr>
        <xdr:cNvPr id="61" name="AutoShape 50" descr="GER"/>
        <xdr:cNvSpPr>
          <a:spLocks noChangeAspect="1" noChangeArrowheads="1"/>
        </xdr:cNvSpPr>
      </xdr:nvSpPr>
      <xdr:spPr bwMode="auto">
        <a:xfrm>
          <a:off x="2857500" y="1450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125</xdr:row>
      <xdr:rowOff>0</xdr:rowOff>
    </xdr:from>
    <xdr:ext cx="304800" cy="304800"/>
    <xdr:sp macro="" textlink="">
      <xdr:nvSpPr>
        <xdr:cNvPr id="62" name="AutoShape 51" descr="POL"/>
        <xdr:cNvSpPr>
          <a:spLocks noChangeAspect="1" noChangeArrowheads="1"/>
        </xdr:cNvSpPr>
      </xdr:nvSpPr>
      <xdr:spPr bwMode="auto">
        <a:xfrm>
          <a:off x="2857500" y="1450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125</xdr:row>
      <xdr:rowOff>0</xdr:rowOff>
    </xdr:from>
    <xdr:ext cx="304800" cy="304800"/>
    <xdr:sp macro="" textlink="">
      <xdr:nvSpPr>
        <xdr:cNvPr id="63" name="AutoShape 52" descr="SVK"/>
        <xdr:cNvSpPr>
          <a:spLocks noChangeAspect="1" noChangeArrowheads="1"/>
        </xdr:cNvSpPr>
      </xdr:nvSpPr>
      <xdr:spPr bwMode="auto">
        <a:xfrm>
          <a:off x="2857500" y="1450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124</xdr:row>
      <xdr:rowOff>0</xdr:rowOff>
    </xdr:from>
    <xdr:ext cx="304800" cy="304800"/>
    <xdr:sp macro="" textlink="">
      <xdr:nvSpPr>
        <xdr:cNvPr id="64" name="AutoShape 65" descr="GER"/>
        <xdr:cNvSpPr>
          <a:spLocks noChangeAspect="1" noChangeArrowheads="1"/>
        </xdr:cNvSpPr>
      </xdr:nvSpPr>
      <xdr:spPr bwMode="auto">
        <a:xfrm>
          <a:off x="2857500" y="14306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37</xdr:row>
      <xdr:rowOff>0</xdr:rowOff>
    </xdr:from>
    <xdr:ext cx="304800" cy="304800"/>
    <xdr:sp macro="" textlink="">
      <xdr:nvSpPr>
        <xdr:cNvPr id="65" name="AutoShape 25" descr="GER"/>
        <xdr:cNvSpPr>
          <a:spLocks noChangeAspect="1" noChangeArrowheads="1"/>
        </xdr:cNvSpPr>
      </xdr:nvSpPr>
      <xdr:spPr bwMode="auto">
        <a:xfrm>
          <a:off x="2686769" y="38279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24</xdr:row>
      <xdr:rowOff>0</xdr:rowOff>
    </xdr:from>
    <xdr:ext cx="304800" cy="304800"/>
    <xdr:sp macro="" textlink="">
      <xdr:nvSpPr>
        <xdr:cNvPr id="66" name="AutoShape 31" descr="GER"/>
        <xdr:cNvSpPr>
          <a:spLocks noChangeAspect="1" noChangeArrowheads="1"/>
        </xdr:cNvSpPr>
      </xdr:nvSpPr>
      <xdr:spPr bwMode="auto">
        <a:xfrm>
          <a:off x="2686769" y="51848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109</xdr:row>
      <xdr:rowOff>0</xdr:rowOff>
    </xdr:from>
    <xdr:to>
      <xdr:col>2</xdr:col>
      <xdr:colOff>304800</xdr:colOff>
      <xdr:row>110</xdr:row>
      <xdr:rowOff>104775</xdr:rowOff>
    </xdr:to>
    <xdr:sp macro="" textlink="">
      <xdr:nvSpPr>
        <xdr:cNvPr id="40" name="AutoShape 20" descr="GER"/>
        <xdr:cNvSpPr>
          <a:spLocks noChangeAspect="1" noChangeArrowheads="1"/>
        </xdr:cNvSpPr>
      </xdr:nvSpPr>
      <xdr:spPr bwMode="auto">
        <a:xfrm>
          <a:off x="1885950" y="11991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125</xdr:row>
      <xdr:rowOff>0</xdr:rowOff>
    </xdr:from>
    <xdr:to>
      <xdr:col>2</xdr:col>
      <xdr:colOff>304800</xdr:colOff>
      <xdr:row>126</xdr:row>
      <xdr:rowOff>104775</xdr:rowOff>
    </xdr:to>
    <xdr:sp macro="" textlink="">
      <xdr:nvSpPr>
        <xdr:cNvPr id="41" name="AutoShape 24" descr="SVK"/>
        <xdr:cNvSpPr>
          <a:spLocks noChangeAspect="1" noChangeArrowheads="1"/>
        </xdr:cNvSpPr>
      </xdr:nvSpPr>
      <xdr:spPr bwMode="auto">
        <a:xfrm>
          <a:off x="1885950" y="1504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106</xdr:row>
      <xdr:rowOff>0</xdr:rowOff>
    </xdr:from>
    <xdr:to>
      <xdr:col>2</xdr:col>
      <xdr:colOff>304800</xdr:colOff>
      <xdr:row>107</xdr:row>
      <xdr:rowOff>104775</xdr:rowOff>
    </xdr:to>
    <xdr:sp macro="" textlink="">
      <xdr:nvSpPr>
        <xdr:cNvPr id="42" name="AutoShape 31" descr="GER"/>
        <xdr:cNvSpPr>
          <a:spLocks noChangeAspect="1" noChangeArrowheads="1"/>
        </xdr:cNvSpPr>
      </xdr:nvSpPr>
      <xdr:spPr bwMode="auto">
        <a:xfrm>
          <a:off x="1885950" y="11801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117</xdr:row>
      <xdr:rowOff>0</xdr:rowOff>
    </xdr:from>
    <xdr:to>
      <xdr:col>2</xdr:col>
      <xdr:colOff>304800</xdr:colOff>
      <xdr:row>118</xdr:row>
      <xdr:rowOff>95250</xdr:rowOff>
    </xdr:to>
    <xdr:sp macro="" textlink="">
      <xdr:nvSpPr>
        <xdr:cNvPr id="43" name="AutoShape 37" descr="SVK"/>
        <xdr:cNvSpPr>
          <a:spLocks noChangeAspect="1" noChangeArrowheads="1"/>
        </xdr:cNvSpPr>
      </xdr:nvSpPr>
      <xdr:spPr bwMode="auto">
        <a:xfrm>
          <a:off x="1885950" y="13392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304800</xdr:colOff>
      <xdr:row>106</xdr:row>
      <xdr:rowOff>104775</xdr:rowOff>
    </xdr:to>
    <xdr:sp macro="" textlink="">
      <xdr:nvSpPr>
        <xdr:cNvPr id="44" name="AutoShape 40" descr="IWF"/>
        <xdr:cNvSpPr>
          <a:spLocks noChangeAspect="1" noChangeArrowheads="1"/>
        </xdr:cNvSpPr>
      </xdr:nvSpPr>
      <xdr:spPr bwMode="auto">
        <a:xfrm>
          <a:off x="1885950" y="11401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304800</xdr:colOff>
      <xdr:row>106</xdr:row>
      <xdr:rowOff>104775</xdr:rowOff>
    </xdr:to>
    <xdr:sp macro="" textlink="">
      <xdr:nvSpPr>
        <xdr:cNvPr id="45" name="AutoShape 44" descr="GER"/>
        <xdr:cNvSpPr>
          <a:spLocks noChangeAspect="1" noChangeArrowheads="1"/>
        </xdr:cNvSpPr>
      </xdr:nvSpPr>
      <xdr:spPr bwMode="auto">
        <a:xfrm>
          <a:off x="1885950" y="11401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304800</xdr:colOff>
      <xdr:row>127</xdr:row>
      <xdr:rowOff>104775</xdr:rowOff>
    </xdr:to>
    <xdr:sp macro="" textlink="">
      <xdr:nvSpPr>
        <xdr:cNvPr id="46" name="AutoShape 46" descr="POL"/>
        <xdr:cNvSpPr>
          <a:spLocks noChangeAspect="1" noChangeArrowheads="1"/>
        </xdr:cNvSpPr>
      </xdr:nvSpPr>
      <xdr:spPr bwMode="auto">
        <a:xfrm>
          <a:off x="1885950" y="15249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304800</xdr:colOff>
      <xdr:row>106</xdr:row>
      <xdr:rowOff>104775</xdr:rowOff>
    </xdr:to>
    <xdr:sp macro="" textlink="">
      <xdr:nvSpPr>
        <xdr:cNvPr id="47" name="AutoShape 48" descr="SVK"/>
        <xdr:cNvSpPr>
          <a:spLocks noChangeAspect="1" noChangeArrowheads="1"/>
        </xdr:cNvSpPr>
      </xdr:nvSpPr>
      <xdr:spPr bwMode="auto">
        <a:xfrm>
          <a:off x="1885950" y="11401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125</xdr:row>
      <xdr:rowOff>0</xdr:rowOff>
    </xdr:from>
    <xdr:to>
      <xdr:col>2</xdr:col>
      <xdr:colOff>304800</xdr:colOff>
      <xdr:row>126</xdr:row>
      <xdr:rowOff>104775</xdr:rowOff>
    </xdr:to>
    <xdr:sp macro="" textlink="">
      <xdr:nvSpPr>
        <xdr:cNvPr id="48" name="AutoShape 52" descr="SVK"/>
        <xdr:cNvSpPr>
          <a:spLocks noChangeAspect="1" noChangeArrowheads="1"/>
        </xdr:cNvSpPr>
      </xdr:nvSpPr>
      <xdr:spPr bwMode="auto">
        <a:xfrm>
          <a:off x="1885950" y="1504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2</xdr:col>
      <xdr:colOff>304800</xdr:colOff>
      <xdr:row>135</xdr:row>
      <xdr:rowOff>85725</xdr:rowOff>
    </xdr:to>
    <xdr:sp macro="" textlink="">
      <xdr:nvSpPr>
        <xdr:cNvPr id="49" name="AutoShape 54" descr="POL"/>
        <xdr:cNvSpPr>
          <a:spLocks noChangeAspect="1" noChangeArrowheads="1"/>
        </xdr:cNvSpPr>
      </xdr:nvSpPr>
      <xdr:spPr bwMode="auto">
        <a:xfrm>
          <a:off x="1885950" y="16649700"/>
          <a:ext cx="3048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304800</xdr:colOff>
      <xdr:row>123</xdr:row>
      <xdr:rowOff>104775</xdr:rowOff>
    </xdr:to>
    <xdr:sp macro="" textlink="">
      <xdr:nvSpPr>
        <xdr:cNvPr id="50" name="AutoShape 60" descr="GER"/>
        <xdr:cNvSpPr>
          <a:spLocks noChangeAspect="1" noChangeArrowheads="1"/>
        </xdr:cNvSpPr>
      </xdr:nvSpPr>
      <xdr:spPr bwMode="auto">
        <a:xfrm>
          <a:off x="3200400" y="14049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118</xdr:row>
      <xdr:rowOff>0</xdr:rowOff>
    </xdr:from>
    <xdr:to>
      <xdr:col>2</xdr:col>
      <xdr:colOff>304800</xdr:colOff>
      <xdr:row>119</xdr:row>
      <xdr:rowOff>104775</xdr:rowOff>
    </xdr:to>
    <xdr:sp macro="" textlink="">
      <xdr:nvSpPr>
        <xdr:cNvPr id="51" name="AutoShape 61" descr="POL"/>
        <xdr:cNvSpPr>
          <a:spLocks noChangeAspect="1" noChangeArrowheads="1"/>
        </xdr:cNvSpPr>
      </xdr:nvSpPr>
      <xdr:spPr bwMode="auto">
        <a:xfrm>
          <a:off x="1885950" y="1464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109</xdr:row>
      <xdr:rowOff>0</xdr:rowOff>
    </xdr:from>
    <xdr:to>
      <xdr:col>2</xdr:col>
      <xdr:colOff>304800</xdr:colOff>
      <xdr:row>110</xdr:row>
      <xdr:rowOff>104775</xdr:rowOff>
    </xdr:to>
    <xdr:sp macro="" textlink="">
      <xdr:nvSpPr>
        <xdr:cNvPr id="52" name="AutoShape 62" descr="POL"/>
        <xdr:cNvSpPr>
          <a:spLocks noChangeAspect="1" noChangeArrowheads="1"/>
        </xdr:cNvSpPr>
      </xdr:nvSpPr>
      <xdr:spPr bwMode="auto">
        <a:xfrm>
          <a:off x="1885950" y="11991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304800</xdr:colOff>
      <xdr:row>125</xdr:row>
      <xdr:rowOff>104775</xdr:rowOff>
    </xdr:to>
    <xdr:sp macro="" textlink="">
      <xdr:nvSpPr>
        <xdr:cNvPr id="53" name="AutoShape 67" descr="POL"/>
        <xdr:cNvSpPr>
          <a:spLocks noChangeAspect="1" noChangeArrowheads="1"/>
        </xdr:cNvSpPr>
      </xdr:nvSpPr>
      <xdr:spPr bwMode="auto">
        <a:xfrm>
          <a:off x="1885950" y="14849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304800</xdr:colOff>
      <xdr:row>125</xdr:row>
      <xdr:rowOff>104775</xdr:rowOff>
    </xdr:to>
    <xdr:sp macro="" textlink="">
      <xdr:nvSpPr>
        <xdr:cNvPr id="54" name="AutoShape 68" descr="POL"/>
        <xdr:cNvSpPr>
          <a:spLocks noChangeAspect="1" noChangeArrowheads="1"/>
        </xdr:cNvSpPr>
      </xdr:nvSpPr>
      <xdr:spPr bwMode="auto">
        <a:xfrm>
          <a:off x="1885950" y="14849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132</xdr:row>
      <xdr:rowOff>0</xdr:rowOff>
    </xdr:from>
    <xdr:to>
      <xdr:col>4</xdr:col>
      <xdr:colOff>304800</xdr:colOff>
      <xdr:row>133</xdr:row>
      <xdr:rowOff>104775</xdr:rowOff>
    </xdr:to>
    <xdr:sp macro="" textlink="">
      <xdr:nvSpPr>
        <xdr:cNvPr id="55" name="AutoShape 69" descr="GER"/>
        <xdr:cNvSpPr>
          <a:spLocks noChangeAspect="1" noChangeArrowheads="1"/>
        </xdr:cNvSpPr>
      </xdr:nvSpPr>
      <xdr:spPr bwMode="auto">
        <a:xfrm>
          <a:off x="3200400" y="16449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2</xdr:col>
      <xdr:colOff>304800</xdr:colOff>
      <xdr:row>135</xdr:row>
      <xdr:rowOff>85725</xdr:rowOff>
    </xdr:to>
    <xdr:sp macro="" textlink="">
      <xdr:nvSpPr>
        <xdr:cNvPr id="56" name="AutoShape 71" descr="POL"/>
        <xdr:cNvSpPr>
          <a:spLocks noChangeAspect="1" noChangeArrowheads="1"/>
        </xdr:cNvSpPr>
      </xdr:nvSpPr>
      <xdr:spPr bwMode="auto">
        <a:xfrm>
          <a:off x="1885950" y="16649700"/>
          <a:ext cx="3048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106</xdr:row>
      <xdr:rowOff>0</xdr:rowOff>
    </xdr:from>
    <xdr:to>
      <xdr:col>2</xdr:col>
      <xdr:colOff>304800</xdr:colOff>
      <xdr:row>107</xdr:row>
      <xdr:rowOff>104775</xdr:rowOff>
    </xdr:to>
    <xdr:sp macro="" textlink="">
      <xdr:nvSpPr>
        <xdr:cNvPr id="57" name="AutoShape 87" descr="POL"/>
        <xdr:cNvSpPr>
          <a:spLocks noChangeAspect="1" noChangeArrowheads="1"/>
        </xdr:cNvSpPr>
      </xdr:nvSpPr>
      <xdr:spPr bwMode="auto">
        <a:xfrm>
          <a:off x="1885950" y="11801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106</xdr:row>
      <xdr:rowOff>0</xdr:rowOff>
    </xdr:from>
    <xdr:to>
      <xdr:col>2</xdr:col>
      <xdr:colOff>304800</xdr:colOff>
      <xdr:row>107</xdr:row>
      <xdr:rowOff>104775</xdr:rowOff>
    </xdr:to>
    <xdr:sp macro="" textlink="">
      <xdr:nvSpPr>
        <xdr:cNvPr id="58" name="AutoShape 88" descr="POL"/>
        <xdr:cNvSpPr>
          <a:spLocks noChangeAspect="1" noChangeArrowheads="1"/>
        </xdr:cNvSpPr>
      </xdr:nvSpPr>
      <xdr:spPr bwMode="auto">
        <a:xfrm>
          <a:off x="1885950" y="11801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106</xdr:row>
      <xdr:rowOff>0</xdr:rowOff>
    </xdr:from>
    <xdr:to>
      <xdr:col>2</xdr:col>
      <xdr:colOff>304800</xdr:colOff>
      <xdr:row>107</xdr:row>
      <xdr:rowOff>104775</xdr:rowOff>
    </xdr:to>
    <xdr:sp macro="" textlink="">
      <xdr:nvSpPr>
        <xdr:cNvPr id="59" name="AutoShape 89" descr="GER"/>
        <xdr:cNvSpPr>
          <a:spLocks noChangeAspect="1" noChangeArrowheads="1"/>
        </xdr:cNvSpPr>
      </xdr:nvSpPr>
      <xdr:spPr bwMode="auto">
        <a:xfrm>
          <a:off x="1885950" y="11801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106</xdr:row>
      <xdr:rowOff>0</xdr:rowOff>
    </xdr:from>
    <xdr:to>
      <xdr:col>2</xdr:col>
      <xdr:colOff>304800</xdr:colOff>
      <xdr:row>107</xdr:row>
      <xdr:rowOff>104775</xdr:rowOff>
    </xdr:to>
    <xdr:sp macro="" textlink="">
      <xdr:nvSpPr>
        <xdr:cNvPr id="60" name="AutoShape 90" descr="POL"/>
        <xdr:cNvSpPr>
          <a:spLocks noChangeAspect="1" noChangeArrowheads="1"/>
        </xdr:cNvSpPr>
      </xdr:nvSpPr>
      <xdr:spPr bwMode="auto">
        <a:xfrm>
          <a:off x="1885950" y="11801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106</xdr:row>
      <xdr:rowOff>0</xdr:rowOff>
    </xdr:from>
    <xdr:to>
      <xdr:col>2</xdr:col>
      <xdr:colOff>304800</xdr:colOff>
      <xdr:row>107</xdr:row>
      <xdr:rowOff>104775</xdr:rowOff>
    </xdr:to>
    <xdr:sp macro="" textlink="">
      <xdr:nvSpPr>
        <xdr:cNvPr id="61" name="AutoShape 91" descr="POL"/>
        <xdr:cNvSpPr>
          <a:spLocks noChangeAspect="1" noChangeArrowheads="1"/>
        </xdr:cNvSpPr>
      </xdr:nvSpPr>
      <xdr:spPr bwMode="auto">
        <a:xfrm>
          <a:off x="1885950" y="11801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106</xdr:row>
      <xdr:rowOff>0</xdr:rowOff>
    </xdr:from>
    <xdr:to>
      <xdr:col>2</xdr:col>
      <xdr:colOff>304800</xdr:colOff>
      <xdr:row>107</xdr:row>
      <xdr:rowOff>104775</xdr:rowOff>
    </xdr:to>
    <xdr:sp macro="" textlink="">
      <xdr:nvSpPr>
        <xdr:cNvPr id="62" name="AutoShape 92" descr="POL"/>
        <xdr:cNvSpPr>
          <a:spLocks noChangeAspect="1" noChangeArrowheads="1"/>
        </xdr:cNvSpPr>
      </xdr:nvSpPr>
      <xdr:spPr bwMode="auto">
        <a:xfrm>
          <a:off x="1885950" y="11801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106</xdr:row>
      <xdr:rowOff>0</xdr:rowOff>
    </xdr:from>
    <xdr:to>
      <xdr:col>2</xdr:col>
      <xdr:colOff>304800</xdr:colOff>
      <xdr:row>107</xdr:row>
      <xdr:rowOff>104775</xdr:rowOff>
    </xdr:to>
    <xdr:sp macro="" textlink="">
      <xdr:nvSpPr>
        <xdr:cNvPr id="63" name="AutoShape 93" descr="GER"/>
        <xdr:cNvSpPr>
          <a:spLocks noChangeAspect="1" noChangeArrowheads="1"/>
        </xdr:cNvSpPr>
      </xdr:nvSpPr>
      <xdr:spPr bwMode="auto">
        <a:xfrm>
          <a:off x="1885950" y="11801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106</xdr:row>
      <xdr:rowOff>0</xdr:rowOff>
    </xdr:from>
    <xdr:to>
      <xdr:col>2</xdr:col>
      <xdr:colOff>304800</xdr:colOff>
      <xdr:row>107</xdr:row>
      <xdr:rowOff>104775</xdr:rowOff>
    </xdr:to>
    <xdr:sp macro="" textlink="">
      <xdr:nvSpPr>
        <xdr:cNvPr id="64" name="AutoShape 94" descr="AUT"/>
        <xdr:cNvSpPr>
          <a:spLocks noChangeAspect="1" noChangeArrowheads="1"/>
        </xdr:cNvSpPr>
      </xdr:nvSpPr>
      <xdr:spPr bwMode="auto">
        <a:xfrm>
          <a:off x="1885950" y="11801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106</xdr:row>
      <xdr:rowOff>0</xdr:rowOff>
    </xdr:from>
    <xdr:to>
      <xdr:col>2</xdr:col>
      <xdr:colOff>304800</xdr:colOff>
      <xdr:row>107</xdr:row>
      <xdr:rowOff>104775</xdr:rowOff>
    </xdr:to>
    <xdr:sp macro="" textlink="">
      <xdr:nvSpPr>
        <xdr:cNvPr id="65" name="AutoShape 95" descr="POL"/>
        <xdr:cNvSpPr>
          <a:spLocks noChangeAspect="1" noChangeArrowheads="1"/>
        </xdr:cNvSpPr>
      </xdr:nvSpPr>
      <xdr:spPr bwMode="auto">
        <a:xfrm>
          <a:off x="1885950" y="11801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106</xdr:row>
      <xdr:rowOff>0</xdr:rowOff>
    </xdr:from>
    <xdr:to>
      <xdr:col>2</xdr:col>
      <xdr:colOff>304800</xdr:colOff>
      <xdr:row>107</xdr:row>
      <xdr:rowOff>104775</xdr:rowOff>
    </xdr:to>
    <xdr:sp macro="" textlink="">
      <xdr:nvSpPr>
        <xdr:cNvPr id="66" name="AutoShape 96" descr="GER"/>
        <xdr:cNvSpPr>
          <a:spLocks noChangeAspect="1" noChangeArrowheads="1"/>
        </xdr:cNvSpPr>
      </xdr:nvSpPr>
      <xdr:spPr bwMode="auto">
        <a:xfrm>
          <a:off x="1885950" y="11801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109</xdr:row>
      <xdr:rowOff>0</xdr:rowOff>
    </xdr:from>
    <xdr:ext cx="304800" cy="304800"/>
    <xdr:sp macro="" textlink="">
      <xdr:nvSpPr>
        <xdr:cNvPr id="67" name="AutoShape 31" descr="GER"/>
        <xdr:cNvSpPr>
          <a:spLocks noChangeAspect="1" noChangeArrowheads="1"/>
        </xdr:cNvSpPr>
      </xdr:nvSpPr>
      <xdr:spPr bwMode="auto">
        <a:xfrm>
          <a:off x="1885950" y="11991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109</xdr:row>
      <xdr:rowOff>0</xdr:rowOff>
    </xdr:from>
    <xdr:ext cx="304800" cy="304800"/>
    <xdr:sp macro="" textlink="">
      <xdr:nvSpPr>
        <xdr:cNvPr id="68" name="AutoShape 87" descr="POL"/>
        <xdr:cNvSpPr>
          <a:spLocks noChangeAspect="1" noChangeArrowheads="1"/>
        </xdr:cNvSpPr>
      </xdr:nvSpPr>
      <xdr:spPr bwMode="auto">
        <a:xfrm>
          <a:off x="1885950" y="11991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109</xdr:row>
      <xdr:rowOff>0</xdr:rowOff>
    </xdr:from>
    <xdr:ext cx="304800" cy="304800"/>
    <xdr:sp macro="" textlink="">
      <xdr:nvSpPr>
        <xdr:cNvPr id="69" name="AutoShape 88" descr="POL"/>
        <xdr:cNvSpPr>
          <a:spLocks noChangeAspect="1" noChangeArrowheads="1"/>
        </xdr:cNvSpPr>
      </xdr:nvSpPr>
      <xdr:spPr bwMode="auto">
        <a:xfrm>
          <a:off x="1885950" y="11991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109</xdr:row>
      <xdr:rowOff>0</xdr:rowOff>
    </xdr:from>
    <xdr:ext cx="304800" cy="304800"/>
    <xdr:sp macro="" textlink="">
      <xdr:nvSpPr>
        <xdr:cNvPr id="70" name="AutoShape 89" descr="GER"/>
        <xdr:cNvSpPr>
          <a:spLocks noChangeAspect="1" noChangeArrowheads="1"/>
        </xdr:cNvSpPr>
      </xdr:nvSpPr>
      <xdr:spPr bwMode="auto">
        <a:xfrm>
          <a:off x="1885950" y="11991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109</xdr:row>
      <xdr:rowOff>0</xdr:rowOff>
    </xdr:from>
    <xdr:ext cx="304800" cy="304800"/>
    <xdr:sp macro="" textlink="">
      <xdr:nvSpPr>
        <xdr:cNvPr id="71" name="AutoShape 90" descr="POL"/>
        <xdr:cNvSpPr>
          <a:spLocks noChangeAspect="1" noChangeArrowheads="1"/>
        </xdr:cNvSpPr>
      </xdr:nvSpPr>
      <xdr:spPr bwMode="auto">
        <a:xfrm>
          <a:off x="1885950" y="11991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109</xdr:row>
      <xdr:rowOff>0</xdr:rowOff>
    </xdr:from>
    <xdr:ext cx="304800" cy="304800"/>
    <xdr:sp macro="" textlink="">
      <xdr:nvSpPr>
        <xdr:cNvPr id="72" name="AutoShape 91" descr="POL"/>
        <xdr:cNvSpPr>
          <a:spLocks noChangeAspect="1" noChangeArrowheads="1"/>
        </xdr:cNvSpPr>
      </xdr:nvSpPr>
      <xdr:spPr bwMode="auto">
        <a:xfrm>
          <a:off x="1885950" y="11991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109</xdr:row>
      <xdr:rowOff>0</xdr:rowOff>
    </xdr:from>
    <xdr:ext cx="304800" cy="304800"/>
    <xdr:sp macro="" textlink="">
      <xdr:nvSpPr>
        <xdr:cNvPr id="73" name="AutoShape 92" descr="POL"/>
        <xdr:cNvSpPr>
          <a:spLocks noChangeAspect="1" noChangeArrowheads="1"/>
        </xdr:cNvSpPr>
      </xdr:nvSpPr>
      <xdr:spPr bwMode="auto">
        <a:xfrm>
          <a:off x="1885950" y="11991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109</xdr:row>
      <xdr:rowOff>0</xdr:rowOff>
    </xdr:from>
    <xdr:ext cx="304800" cy="304800"/>
    <xdr:sp macro="" textlink="">
      <xdr:nvSpPr>
        <xdr:cNvPr id="74" name="AutoShape 93" descr="GER"/>
        <xdr:cNvSpPr>
          <a:spLocks noChangeAspect="1" noChangeArrowheads="1"/>
        </xdr:cNvSpPr>
      </xdr:nvSpPr>
      <xdr:spPr bwMode="auto">
        <a:xfrm>
          <a:off x="1885950" y="11991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109</xdr:row>
      <xdr:rowOff>0</xdr:rowOff>
    </xdr:from>
    <xdr:ext cx="304800" cy="304800"/>
    <xdr:sp macro="" textlink="">
      <xdr:nvSpPr>
        <xdr:cNvPr id="75" name="AutoShape 94" descr="AUT"/>
        <xdr:cNvSpPr>
          <a:spLocks noChangeAspect="1" noChangeArrowheads="1"/>
        </xdr:cNvSpPr>
      </xdr:nvSpPr>
      <xdr:spPr bwMode="auto">
        <a:xfrm>
          <a:off x="1885950" y="11991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109</xdr:row>
      <xdr:rowOff>0</xdr:rowOff>
    </xdr:from>
    <xdr:ext cx="304800" cy="304800"/>
    <xdr:sp macro="" textlink="">
      <xdr:nvSpPr>
        <xdr:cNvPr id="76" name="AutoShape 95" descr="POL"/>
        <xdr:cNvSpPr>
          <a:spLocks noChangeAspect="1" noChangeArrowheads="1"/>
        </xdr:cNvSpPr>
      </xdr:nvSpPr>
      <xdr:spPr bwMode="auto">
        <a:xfrm>
          <a:off x="1885950" y="11991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109</xdr:row>
      <xdr:rowOff>0</xdr:rowOff>
    </xdr:from>
    <xdr:ext cx="304800" cy="304800"/>
    <xdr:sp macro="" textlink="">
      <xdr:nvSpPr>
        <xdr:cNvPr id="77" name="AutoShape 96" descr="GER"/>
        <xdr:cNvSpPr>
          <a:spLocks noChangeAspect="1" noChangeArrowheads="1"/>
        </xdr:cNvSpPr>
      </xdr:nvSpPr>
      <xdr:spPr bwMode="auto">
        <a:xfrm>
          <a:off x="1885950" y="11991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9</xdr:col>
      <xdr:colOff>0</xdr:colOff>
      <xdr:row>8</xdr:row>
      <xdr:rowOff>0</xdr:rowOff>
    </xdr:from>
    <xdr:to>
      <xdr:col>9</xdr:col>
      <xdr:colOff>304800</xdr:colOff>
      <xdr:row>12</xdr:row>
      <xdr:rowOff>66675</xdr:rowOff>
    </xdr:to>
    <xdr:sp macro="" textlink="">
      <xdr:nvSpPr>
        <xdr:cNvPr id="78" name="AutoShape 1" descr="BLR"/>
        <xdr:cNvSpPr>
          <a:spLocks noChangeAspect="1" noChangeArrowheads="1"/>
        </xdr:cNvSpPr>
      </xdr:nvSpPr>
      <xdr:spPr bwMode="auto">
        <a:xfrm>
          <a:off x="25717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304800</xdr:colOff>
      <xdr:row>17</xdr:row>
      <xdr:rowOff>85725</xdr:rowOff>
    </xdr:to>
    <xdr:sp macro="" textlink="">
      <xdr:nvSpPr>
        <xdr:cNvPr id="79" name="AutoShape 2" descr="GER"/>
        <xdr:cNvSpPr>
          <a:spLocks noChangeAspect="1" noChangeArrowheads="1"/>
        </xdr:cNvSpPr>
      </xdr:nvSpPr>
      <xdr:spPr bwMode="auto">
        <a:xfrm>
          <a:off x="257175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304800</xdr:colOff>
      <xdr:row>15</xdr:row>
      <xdr:rowOff>85725</xdr:rowOff>
    </xdr:to>
    <xdr:sp macro="" textlink="">
      <xdr:nvSpPr>
        <xdr:cNvPr id="80" name="AutoShape 3" descr="GER"/>
        <xdr:cNvSpPr>
          <a:spLocks noChangeAspect="1" noChangeArrowheads="1"/>
        </xdr:cNvSpPr>
      </xdr:nvSpPr>
      <xdr:spPr bwMode="auto">
        <a:xfrm>
          <a:off x="2571750" y="95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304800</xdr:colOff>
      <xdr:row>13</xdr:row>
      <xdr:rowOff>85725</xdr:rowOff>
    </xdr:to>
    <xdr:sp macro="" textlink="">
      <xdr:nvSpPr>
        <xdr:cNvPr id="81" name="AutoShape 4" descr="POL"/>
        <xdr:cNvSpPr>
          <a:spLocks noChangeAspect="1" noChangeArrowheads="1"/>
        </xdr:cNvSpPr>
      </xdr:nvSpPr>
      <xdr:spPr bwMode="auto">
        <a:xfrm>
          <a:off x="2571750" y="57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304800</xdr:colOff>
      <xdr:row>16</xdr:row>
      <xdr:rowOff>85725</xdr:rowOff>
    </xdr:to>
    <xdr:sp macro="" textlink="">
      <xdr:nvSpPr>
        <xdr:cNvPr id="82" name="AutoShape 5" descr="GER"/>
        <xdr:cNvSpPr>
          <a:spLocks noChangeAspect="1" noChangeArrowheads="1"/>
        </xdr:cNvSpPr>
      </xdr:nvSpPr>
      <xdr:spPr bwMode="auto">
        <a:xfrm>
          <a:off x="257175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304800</xdr:colOff>
      <xdr:row>18</xdr:row>
      <xdr:rowOff>85725</xdr:rowOff>
    </xdr:to>
    <xdr:sp macro="" textlink="">
      <xdr:nvSpPr>
        <xdr:cNvPr id="83" name="AutoShape 6" descr="GER"/>
        <xdr:cNvSpPr>
          <a:spLocks noChangeAspect="1" noChangeArrowheads="1"/>
        </xdr:cNvSpPr>
      </xdr:nvSpPr>
      <xdr:spPr bwMode="auto">
        <a:xfrm>
          <a:off x="2571750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304800</xdr:colOff>
      <xdr:row>19</xdr:row>
      <xdr:rowOff>85725</xdr:rowOff>
    </xdr:to>
    <xdr:sp macro="" textlink="">
      <xdr:nvSpPr>
        <xdr:cNvPr id="84" name="AutoShape 7" descr="POL"/>
        <xdr:cNvSpPr>
          <a:spLocks noChangeAspect="1" noChangeArrowheads="1"/>
        </xdr:cNvSpPr>
      </xdr:nvSpPr>
      <xdr:spPr bwMode="auto">
        <a:xfrm>
          <a:off x="2571750" y="17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22</xdr:row>
      <xdr:rowOff>0</xdr:rowOff>
    </xdr:from>
    <xdr:to>
      <xdr:col>9</xdr:col>
      <xdr:colOff>304800</xdr:colOff>
      <xdr:row>24</xdr:row>
      <xdr:rowOff>85725</xdr:rowOff>
    </xdr:to>
    <xdr:sp macro="" textlink="">
      <xdr:nvSpPr>
        <xdr:cNvPr id="85" name="AutoShape 8" descr="GER"/>
        <xdr:cNvSpPr>
          <a:spLocks noChangeAspect="1" noChangeArrowheads="1"/>
        </xdr:cNvSpPr>
      </xdr:nvSpPr>
      <xdr:spPr bwMode="auto">
        <a:xfrm>
          <a:off x="2571750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21</xdr:row>
      <xdr:rowOff>0</xdr:rowOff>
    </xdr:from>
    <xdr:to>
      <xdr:col>9</xdr:col>
      <xdr:colOff>304800</xdr:colOff>
      <xdr:row>23</xdr:row>
      <xdr:rowOff>85725</xdr:rowOff>
    </xdr:to>
    <xdr:sp macro="" textlink="">
      <xdr:nvSpPr>
        <xdr:cNvPr id="86" name="AutoShape 9" descr="POL"/>
        <xdr:cNvSpPr>
          <a:spLocks noChangeAspect="1" noChangeArrowheads="1"/>
        </xdr:cNvSpPr>
      </xdr:nvSpPr>
      <xdr:spPr bwMode="auto">
        <a:xfrm>
          <a:off x="2571750" y="247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304800</xdr:colOff>
      <xdr:row>25</xdr:row>
      <xdr:rowOff>85725</xdr:rowOff>
    </xdr:to>
    <xdr:sp macro="" textlink="">
      <xdr:nvSpPr>
        <xdr:cNvPr id="87" name="AutoShape 10" descr="GER"/>
        <xdr:cNvSpPr>
          <a:spLocks noChangeAspect="1" noChangeArrowheads="1"/>
        </xdr:cNvSpPr>
      </xdr:nvSpPr>
      <xdr:spPr bwMode="auto">
        <a:xfrm>
          <a:off x="2571750" y="285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24</xdr:row>
      <xdr:rowOff>0</xdr:rowOff>
    </xdr:from>
    <xdr:to>
      <xdr:col>9</xdr:col>
      <xdr:colOff>304800</xdr:colOff>
      <xdr:row>26</xdr:row>
      <xdr:rowOff>85725</xdr:rowOff>
    </xdr:to>
    <xdr:sp macro="" textlink="">
      <xdr:nvSpPr>
        <xdr:cNvPr id="88" name="AutoShape 11" descr="SVK"/>
        <xdr:cNvSpPr>
          <a:spLocks noChangeAspect="1" noChangeArrowheads="1"/>
        </xdr:cNvSpPr>
      </xdr:nvSpPr>
      <xdr:spPr bwMode="auto">
        <a:xfrm>
          <a:off x="2571750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304800</xdr:colOff>
      <xdr:row>14</xdr:row>
      <xdr:rowOff>76200</xdr:rowOff>
    </xdr:to>
    <xdr:sp macro="" textlink="">
      <xdr:nvSpPr>
        <xdr:cNvPr id="89" name="AutoShape 12" descr="SVK"/>
        <xdr:cNvSpPr>
          <a:spLocks noChangeAspect="1" noChangeArrowheads="1"/>
        </xdr:cNvSpPr>
      </xdr:nvSpPr>
      <xdr:spPr bwMode="auto">
        <a:xfrm>
          <a:off x="257175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304800</xdr:colOff>
      <xdr:row>12</xdr:row>
      <xdr:rowOff>76200</xdr:rowOff>
    </xdr:to>
    <xdr:sp macro="" textlink="">
      <xdr:nvSpPr>
        <xdr:cNvPr id="90" name="AutoShape 13" descr="IWF"/>
        <xdr:cNvSpPr>
          <a:spLocks noChangeAspect="1" noChangeArrowheads="1"/>
        </xdr:cNvSpPr>
      </xdr:nvSpPr>
      <xdr:spPr bwMode="auto">
        <a:xfrm>
          <a:off x="257175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304800</xdr:colOff>
      <xdr:row>14</xdr:row>
      <xdr:rowOff>85725</xdr:rowOff>
    </xdr:to>
    <xdr:sp macro="" textlink="">
      <xdr:nvSpPr>
        <xdr:cNvPr id="91" name="AutoShape 14" descr="IWF"/>
        <xdr:cNvSpPr>
          <a:spLocks noChangeAspect="1" noChangeArrowheads="1"/>
        </xdr:cNvSpPr>
      </xdr:nvSpPr>
      <xdr:spPr bwMode="auto">
        <a:xfrm>
          <a:off x="2571750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304800</xdr:colOff>
      <xdr:row>23</xdr:row>
      <xdr:rowOff>66675</xdr:rowOff>
    </xdr:to>
    <xdr:sp macro="" textlink="">
      <xdr:nvSpPr>
        <xdr:cNvPr id="92" name="AutoShape 15" descr="POL"/>
        <xdr:cNvSpPr>
          <a:spLocks noChangeAspect="1" noChangeArrowheads="1"/>
        </xdr:cNvSpPr>
      </xdr:nvSpPr>
      <xdr:spPr bwMode="auto">
        <a:xfrm>
          <a:off x="2571750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304800</xdr:colOff>
      <xdr:row>29</xdr:row>
      <xdr:rowOff>85725</xdr:rowOff>
    </xdr:to>
    <xdr:sp macro="" textlink="">
      <xdr:nvSpPr>
        <xdr:cNvPr id="93" name="AutoShape 16" descr="GER"/>
        <xdr:cNvSpPr>
          <a:spLocks noChangeAspect="1" noChangeArrowheads="1"/>
        </xdr:cNvSpPr>
      </xdr:nvSpPr>
      <xdr:spPr bwMode="auto">
        <a:xfrm>
          <a:off x="2571750" y="361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304800</xdr:colOff>
      <xdr:row>21</xdr:row>
      <xdr:rowOff>66675</xdr:rowOff>
    </xdr:to>
    <xdr:sp macro="" textlink="">
      <xdr:nvSpPr>
        <xdr:cNvPr id="94" name="AutoShape 17" descr="IWF"/>
        <xdr:cNvSpPr>
          <a:spLocks noChangeAspect="1" noChangeArrowheads="1"/>
        </xdr:cNvSpPr>
      </xdr:nvSpPr>
      <xdr:spPr bwMode="auto">
        <a:xfrm>
          <a:off x="2571750" y="209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304800</xdr:colOff>
      <xdr:row>20</xdr:row>
      <xdr:rowOff>76200</xdr:rowOff>
    </xdr:to>
    <xdr:sp macro="" textlink="">
      <xdr:nvSpPr>
        <xdr:cNvPr id="95" name="AutoShape 18" descr="SVK"/>
        <xdr:cNvSpPr>
          <a:spLocks noChangeAspect="1" noChangeArrowheads="1"/>
        </xdr:cNvSpPr>
      </xdr:nvSpPr>
      <xdr:spPr bwMode="auto">
        <a:xfrm>
          <a:off x="2571750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304800</xdr:colOff>
      <xdr:row>50</xdr:row>
      <xdr:rowOff>95250</xdr:rowOff>
    </xdr:to>
    <xdr:sp macro="" textlink="">
      <xdr:nvSpPr>
        <xdr:cNvPr id="96" name="AutoShape 22" descr="GER"/>
        <xdr:cNvSpPr>
          <a:spLocks noChangeAspect="1" noChangeArrowheads="1"/>
        </xdr:cNvSpPr>
      </xdr:nvSpPr>
      <xdr:spPr bwMode="auto">
        <a:xfrm>
          <a:off x="2571750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304800</xdr:colOff>
      <xdr:row>32</xdr:row>
      <xdr:rowOff>76200</xdr:rowOff>
    </xdr:to>
    <xdr:sp macro="" textlink="">
      <xdr:nvSpPr>
        <xdr:cNvPr id="97" name="AutoShape 23" descr="GER"/>
        <xdr:cNvSpPr>
          <a:spLocks noChangeAspect="1" noChangeArrowheads="1"/>
        </xdr:cNvSpPr>
      </xdr:nvSpPr>
      <xdr:spPr bwMode="auto">
        <a:xfrm>
          <a:off x="2571750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304800</xdr:colOff>
      <xdr:row>28</xdr:row>
      <xdr:rowOff>85725</xdr:rowOff>
    </xdr:to>
    <xdr:sp macro="" textlink="">
      <xdr:nvSpPr>
        <xdr:cNvPr id="98" name="AutoShape 25" descr="GER"/>
        <xdr:cNvSpPr>
          <a:spLocks noChangeAspect="1" noChangeArrowheads="1"/>
        </xdr:cNvSpPr>
      </xdr:nvSpPr>
      <xdr:spPr bwMode="auto">
        <a:xfrm>
          <a:off x="2571750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304800</xdr:colOff>
      <xdr:row>30</xdr:row>
      <xdr:rowOff>85725</xdr:rowOff>
    </xdr:to>
    <xdr:sp macro="" textlink="">
      <xdr:nvSpPr>
        <xdr:cNvPr id="99" name="AutoShape 27" descr="SVK"/>
        <xdr:cNvSpPr>
          <a:spLocks noChangeAspect="1" noChangeArrowheads="1"/>
        </xdr:cNvSpPr>
      </xdr:nvSpPr>
      <xdr:spPr bwMode="auto">
        <a:xfrm>
          <a:off x="2571750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304800</xdr:colOff>
      <xdr:row>33</xdr:row>
      <xdr:rowOff>66675</xdr:rowOff>
    </xdr:to>
    <xdr:sp macro="" textlink="">
      <xdr:nvSpPr>
        <xdr:cNvPr id="100" name="AutoShape 28" descr="GER"/>
        <xdr:cNvSpPr>
          <a:spLocks noChangeAspect="1" noChangeArrowheads="1"/>
        </xdr:cNvSpPr>
      </xdr:nvSpPr>
      <xdr:spPr bwMode="auto">
        <a:xfrm>
          <a:off x="2571750" y="438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304800</xdr:colOff>
      <xdr:row>35</xdr:row>
      <xdr:rowOff>66675</xdr:rowOff>
    </xdr:to>
    <xdr:sp macro="" textlink="">
      <xdr:nvSpPr>
        <xdr:cNvPr id="101" name="AutoShape 29" descr="POL"/>
        <xdr:cNvSpPr>
          <a:spLocks noChangeAspect="1" noChangeArrowheads="1"/>
        </xdr:cNvSpPr>
      </xdr:nvSpPr>
      <xdr:spPr bwMode="auto">
        <a:xfrm>
          <a:off x="2571750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304800</xdr:colOff>
      <xdr:row>27</xdr:row>
      <xdr:rowOff>85725</xdr:rowOff>
    </xdr:to>
    <xdr:sp macro="" textlink="">
      <xdr:nvSpPr>
        <xdr:cNvPr id="102" name="AutoShape 32" descr="IWF"/>
        <xdr:cNvSpPr>
          <a:spLocks noChangeAspect="1" noChangeArrowheads="1"/>
        </xdr:cNvSpPr>
      </xdr:nvSpPr>
      <xdr:spPr bwMode="auto">
        <a:xfrm>
          <a:off x="2571750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33</xdr:row>
      <xdr:rowOff>0</xdr:rowOff>
    </xdr:from>
    <xdr:to>
      <xdr:col>9</xdr:col>
      <xdr:colOff>304800</xdr:colOff>
      <xdr:row>35</xdr:row>
      <xdr:rowOff>85725</xdr:rowOff>
    </xdr:to>
    <xdr:sp macro="" textlink="">
      <xdr:nvSpPr>
        <xdr:cNvPr id="103" name="AutoShape 35" descr="POL"/>
        <xdr:cNvSpPr>
          <a:spLocks noChangeAspect="1" noChangeArrowheads="1"/>
        </xdr:cNvSpPr>
      </xdr:nvSpPr>
      <xdr:spPr bwMode="auto">
        <a:xfrm>
          <a:off x="2571750" y="476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9</xdr:col>
      <xdr:colOff>0</xdr:colOff>
      <xdr:row>34</xdr:row>
      <xdr:rowOff>0</xdr:rowOff>
    </xdr:from>
    <xdr:ext cx="304800" cy="304800"/>
    <xdr:sp macro="" textlink="">
      <xdr:nvSpPr>
        <xdr:cNvPr id="104" name="AutoShape 19" descr="GER"/>
        <xdr:cNvSpPr>
          <a:spLocks noChangeAspect="1" noChangeArrowheads="1"/>
        </xdr:cNvSpPr>
      </xdr:nvSpPr>
      <xdr:spPr bwMode="auto">
        <a:xfrm>
          <a:off x="257175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35</xdr:row>
      <xdr:rowOff>0</xdr:rowOff>
    </xdr:from>
    <xdr:ext cx="304800" cy="304800"/>
    <xdr:sp macro="" textlink="">
      <xdr:nvSpPr>
        <xdr:cNvPr id="105" name="AutoShape 20" descr="GER"/>
        <xdr:cNvSpPr>
          <a:spLocks noChangeAspect="1" noChangeArrowheads="1"/>
        </xdr:cNvSpPr>
      </xdr:nvSpPr>
      <xdr:spPr bwMode="auto">
        <a:xfrm>
          <a:off x="2571750" y="514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29</xdr:row>
      <xdr:rowOff>0</xdr:rowOff>
    </xdr:from>
    <xdr:ext cx="304800" cy="304800"/>
    <xdr:sp macro="" textlink="">
      <xdr:nvSpPr>
        <xdr:cNvPr id="106" name="AutoShape 40" descr="IWF"/>
        <xdr:cNvSpPr>
          <a:spLocks noChangeAspect="1" noChangeArrowheads="1"/>
        </xdr:cNvSpPr>
      </xdr:nvSpPr>
      <xdr:spPr bwMode="auto">
        <a:xfrm>
          <a:off x="2571750" y="400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485775"/>
    <xdr:sp macro="" textlink="">
      <xdr:nvSpPr>
        <xdr:cNvPr id="108" name="AutoShape 2" descr="GER"/>
        <xdr:cNvSpPr>
          <a:spLocks noChangeAspect="1" noChangeArrowheads="1"/>
        </xdr:cNvSpPr>
      </xdr:nvSpPr>
      <xdr:spPr bwMode="auto">
        <a:xfrm>
          <a:off x="8401050" y="7000875"/>
          <a:ext cx="3048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304800" cy="485775"/>
    <xdr:sp macro="" textlink="">
      <xdr:nvSpPr>
        <xdr:cNvPr id="109" name="AutoShape 3" descr="GER"/>
        <xdr:cNvSpPr>
          <a:spLocks noChangeAspect="1" noChangeArrowheads="1"/>
        </xdr:cNvSpPr>
      </xdr:nvSpPr>
      <xdr:spPr bwMode="auto">
        <a:xfrm>
          <a:off x="8401050" y="6600825"/>
          <a:ext cx="3048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485775"/>
    <xdr:sp macro="" textlink="">
      <xdr:nvSpPr>
        <xdr:cNvPr id="110" name="AutoShape 4" descr="POL"/>
        <xdr:cNvSpPr>
          <a:spLocks noChangeAspect="1" noChangeArrowheads="1"/>
        </xdr:cNvSpPr>
      </xdr:nvSpPr>
      <xdr:spPr bwMode="auto">
        <a:xfrm>
          <a:off x="8401050" y="6200775"/>
          <a:ext cx="3048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304800" cy="485775"/>
    <xdr:sp macro="" textlink="">
      <xdr:nvSpPr>
        <xdr:cNvPr id="111" name="AutoShape 5" descr="GER"/>
        <xdr:cNvSpPr>
          <a:spLocks noChangeAspect="1" noChangeArrowheads="1"/>
        </xdr:cNvSpPr>
      </xdr:nvSpPr>
      <xdr:spPr bwMode="auto">
        <a:xfrm>
          <a:off x="8401050" y="6800850"/>
          <a:ext cx="3048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485775"/>
    <xdr:sp macro="" textlink="">
      <xdr:nvSpPr>
        <xdr:cNvPr id="112" name="AutoShape 6" descr="GER"/>
        <xdr:cNvSpPr>
          <a:spLocks noChangeAspect="1" noChangeArrowheads="1"/>
        </xdr:cNvSpPr>
      </xdr:nvSpPr>
      <xdr:spPr bwMode="auto">
        <a:xfrm>
          <a:off x="8401050" y="7200900"/>
          <a:ext cx="3048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485775"/>
    <xdr:sp macro="" textlink="">
      <xdr:nvSpPr>
        <xdr:cNvPr id="113" name="AutoShape 7" descr="POL"/>
        <xdr:cNvSpPr>
          <a:spLocks noChangeAspect="1" noChangeArrowheads="1"/>
        </xdr:cNvSpPr>
      </xdr:nvSpPr>
      <xdr:spPr bwMode="auto">
        <a:xfrm>
          <a:off x="8401050" y="7400925"/>
          <a:ext cx="3048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25</xdr:row>
      <xdr:rowOff>0</xdr:rowOff>
    </xdr:from>
    <xdr:ext cx="304800" cy="485775"/>
    <xdr:sp macro="" textlink="">
      <xdr:nvSpPr>
        <xdr:cNvPr id="114" name="AutoShape 8" descr="GER"/>
        <xdr:cNvSpPr>
          <a:spLocks noChangeAspect="1" noChangeArrowheads="1"/>
        </xdr:cNvSpPr>
      </xdr:nvSpPr>
      <xdr:spPr bwMode="auto">
        <a:xfrm>
          <a:off x="8401050" y="8420100"/>
          <a:ext cx="3048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676275"/>
    <xdr:sp macro="" textlink="">
      <xdr:nvSpPr>
        <xdr:cNvPr id="116" name="AutoShape 12" descr="SVK"/>
        <xdr:cNvSpPr>
          <a:spLocks noChangeAspect="1" noChangeArrowheads="1"/>
        </xdr:cNvSpPr>
      </xdr:nvSpPr>
      <xdr:spPr bwMode="auto">
        <a:xfrm>
          <a:off x="8401050" y="6000750"/>
          <a:ext cx="304800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676275"/>
    <xdr:sp macro="" textlink="">
      <xdr:nvSpPr>
        <xdr:cNvPr id="117" name="AutoShape 13" descr="IWF"/>
        <xdr:cNvSpPr>
          <a:spLocks noChangeAspect="1" noChangeArrowheads="1"/>
        </xdr:cNvSpPr>
      </xdr:nvSpPr>
      <xdr:spPr bwMode="auto">
        <a:xfrm>
          <a:off x="1885950" y="2000250"/>
          <a:ext cx="304800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04800" cy="485775"/>
    <xdr:sp macro="" textlink="">
      <xdr:nvSpPr>
        <xdr:cNvPr id="118" name="AutoShape 14" descr="IWF"/>
        <xdr:cNvSpPr>
          <a:spLocks noChangeAspect="1" noChangeArrowheads="1"/>
        </xdr:cNvSpPr>
      </xdr:nvSpPr>
      <xdr:spPr bwMode="auto">
        <a:xfrm>
          <a:off x="8401050" y="6400800"/>
          <a:ext cx="3048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21</xdr:row>
      <xdr:rowOff>0</xdr:rowOff>
    </xdr:from>
    <xdr:ext cx="304800" cy="485775"/>
    <xdr:sp macro="" textlink="">
      <xdr:nvSpPr>
        <xdr:cNvPr id="120" name="AutoShape 17" descr="IWF"/>
        <xdr:cNvSpPr>
          <a:spLocks noChangeAspect="1" noChangeArrowheads="1"/>
        </xdr:cNvSpPr>
      </xdr:nvSpPr>
      <xdr:spPr bwMode="auto">
        <a:xfrm>
          <a:off x="8401050" y="7800975"/>
          <a:ext cx="3048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21</xdr:row>
      <xdr:rowOff>0</xdr:rowOff>
    </xdr:from>
    <xdr:ext cx="304800" cy="485775"/>
    <xdr:sp macro="" textlink="">
      <xdr:nvSpPr>
        <xdr:cNvPr id="121" name="AutoShape 18" descr="SVK"/>
        <xdr:cNvSpPr>
          <a:spLocks noChangeAspect="1" noChangeArrowheads="1"/>
        </xdr:cNvSpPr>
      </xdr:nvSpPr>
      <xdr:spPr bwMode="auto">
        <a:xfrm>
          <a:off x="8401050" y="7600950"/>
          <a:ext cx="3048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485775"/>
    <xdr:sp macro="" textlink="">
      <xdr:nvSpPr>
        <xdr:cNvPr id="123" name="AutoShape 23" descr="GER"/>
        <xdr:cNvSpPr>
          <a:spLocks noChangeAspect="1" noChangeArrowheads="1"/>
        </xdr:cNvSpPr>
      </xdr:nvSpPr>
      <xdr:spPr bwMode="auto">
        <a:xfrm>
          <a:off x="8401050" y="5838825"/>
          <a:ext cx="3048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35</xdr:row>
      <xdr:rowOff>0</xdr:rowOff>
    </xdr:from>
    <xdr:ext cx="304800" cy="485775"/>
    <xdr:sp macro="" textlink="">
      <xdr:nvSpPr>
        <xdr:cNvPr id="125" name="AutoShape 27" descr="SVK"/>
        <xdr:cNvSpPr>
          <a:spLocks noChangeAspect="1" noChangeArrowheads="1"/>
        </xdr:cNvSpPr>
      </xdr:nvSpPr>
      <xdr:spPr bwMode="auto">
        <a:xfrm>
          <a:off x="8401050" y="5429250"/>
          <a:ext cx="3048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34</xdr:row>
      <xdr:rowOff>0</xdr:rowOff>
    </xdr:from>
    <xdr:ext cx="304800" cy="485775"/>
    <xdr:sp macro="" textlink="">
      <xdr:nvSpPr>
        <xdr:cNvPr id="126" name="AutoShape 28" descr="GER"/>
        <xdr:cNvSpPr>
          <a:spLocks noChangeAspect="1" noChangeArrowheads="1"/>
        </xdr:cNvSpPr>
      </xdr:nvSpPr>
      <xdr:spPr bwMode="auto">
        <a:xfrm>
          <a:off x="8401050" y="6038850"/>
          <a:ext cx="3048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676275"/>
    <xdr:sp macro="" textlink="">
      <xdr:nvSpPr>
        <xdr:cNvPr id="127" name="AutoShape 29" descr="POL"/>
        <xdr:cNvSpPr>
          <a:spLocks noChangeAspect="1" noChangeArrowheads="1"/>
        </xdr:cNvSpPr>
      </xdr:nvSpPr>
      <xdr:spPr bwMode="auto">
        <a:xfrm>
          <a:off x="8401050" y="6238875"/>
          <a:ext cx="304800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485775"/>
    <xdr:sp macro="" textlink="">
      <xdr:nvSpPr>
        <xdr:cNvPr id="128" name="AutoShape 32" descr="IWF"/>
        <xdr:cNvSpPr>
          <a:spLocks noChangeAspect="1" noChangeArrowheads="1"/>
        </xdr:cNvSpPr>
      </xdr:nvSpPr>
      <xdr:spPr bwMode="auto">
        <a:xfrm>
          <a:off x="8401050" y="4819650"/>
          <a:ext cx="3048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36</xdr:row>
      <xdr:rowOff>0</xdr:rowOff>
    </xdr:from>
    <xdr:ext cx="304800" cy="304800"/>
    <xdr:sp macro="" textlink="">
      <xdr:nvSpPr>
        <xdr:cNvPr id="130" name="AutoShape 19" descr="GER"/>
        <xdr:cNvSpPr>
          <a:spLocks noChangeAspect="1" noChangeArrowheads="1"/>
        </xdr:cNvSpPr>
      </xdr:nvSpPr>
      <xdr:spPr bwMode="auto">
        <a:xfrm>
          <a:off x="8401050" y="6657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35</xdr:row>
      <xdr:rowOff>0</xdr:rowOff>
    </xdr:from>
    <xdr:ext cx="304800" cy="304800"/>
    <xdr:sp macro="" textlink="">
      <xdr:nvSpPr>
        <xdr:cNvPr id="131" name="AutoShape 20" descr="GER"/>
        <xdr:cNvSpPr>
          <a:spLocks noChangeAspect="1" noChangeArrowheads="1"/>
        </xdr:cNvSpPr>
      </xdr:nvSpPr>
      <xdr:spPr bwMode="auto">
        <a:xfrm>
          <a:off x="8401050" y="685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35</xdr:row>
      <xdr:rowOff>0</xdr:rowOff>
    </xdr:from>
    <xdr:ext cx="304800" cy="304800"/>
    <xdr:sp macro="" textlink="">
      <xdr:nvSpPr>
        <xdr:cNvPr id="132" name="AutoShape 40" descr="IWF"/>
        <xdr:cNvSpPr>
          <a:spLocks noChangeAspect="1" noChangeArrowheads="1"/>
        </xdr:cNvSpPr>
      </xdr:nvSpPr>
      <xdr:spPr bwMode="auto">
        <a:xfrm>
          <a:off x="8401050" y="563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108</xdr:row>
      <xdr:rowOff>0</xdr:rowOff>
    </xdr:from>
    <xdr:ext cx="304800" cy="304800"/>
    <xdr:sp macro="" textlink="">
      <xdr:nvSpPr>
        <xdr:cNvPr id="107" name="AutoShape 61" descr="POL"/>
        <xdr:cNvSpPr>
          <a:spLocks noChangeAspect="1" noChangeArrowheads="1"/>
        </xdr:cNvSpPr>
      </xdr:nvSpPr>
      <xdr:spPr bwMode="auto">
        <a:xfrm>
          <a:off x="1885950" y="24517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304800"/>
    <xdr:sp macro="" textlink="">
      <xdr:nvSpPr>
        <xdr:cNvPr id="115" name="AutoShape 61" descr="POL"/>
        <xdr:cNvSpPr>
          <a:spLocks noChangeAspect="1" noChangeArrowheads="1"/>
        </xdr:cNvSpPr>
      </xdr:nvSpPr>
      <xdr:spPr bwMode="auto">
        <a:xfrm>
          <a:off x="1885950" y="21431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134</xdr:row>
      <xdr:rowOff>0</xdr:rowOff>
    </xdr:from>
    <xdr:ext cx="304800" cy="304800"/>
    <xdr:sp macro="" textlink="">
      <xdr:nvSpPr>
        <xdr:cNvPr id="2" name="AutoShape 40" descr="POL"/>
        <xdr:cNvSpPr>
          <a:spLocks noChangeAspect="1" noChangeArrowheads="1"/>
        </xdr:cNvSpPr>
      </xdr:nvSpPr>
      <xdr:spPr bwMode="auto">
        <a:xfrm>
          <a:off x="1714500" y="16021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276225</xdr:colOff>
      <xdr:row>86</xdr:row>
      <xdr:rowOff>123825</xdr:rowOff>
    </xdr:from>
    <xdr:ext cx="304800" cy="304800"/>
    <xdr:sp macro="" textlink="">
      <xdr:nvSpPr>
        <xdr:cNvPr id="3" name="AutoShape 29" descr="GER"/>
        <xdr:cNvSpPr>
          <a:spLocks noChangeAspect="1" noChangeArrowheads="1"/>
        </xdr:cNvSpPr>
      </xdr:nvSpPr>
      <xdr:spPr bwMode="auto">
        <a:xfrm>
          <a:off x="3305175" y="6924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4" name="AutoShape 34" descr="POL"/>
        <xdr:cNvSpPr>
          <a:spLocks noChangeAspect="1" noChangeArrowheads="1"/>
        </xdr:cNvSpPr>
      </xdr:nvSpPr>
      <xdr:spPr bwMode="auto">
        <a:xfrm>
          <a:off x="1714500" y="5000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04800" cy="304800"/>
    <xdr:sp macro="" textlink="">
      <xdr:nvSpPr>
        <xdr:cNvPr id="5" name="AutoShape 38" descr="POL"/>
        <xdr:cNvSpPr>
          <a:spLocks noChangeAspect="1" noChangeArrowheads="1"/>
        </xdr:cNvSpPr>
      </xdr:nvSpPr>
      <xdr:spPr bwMode="auto">
        <a:xfrm>
          <a:off x="1714500" y="5000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304800"/>
    <xdr:sp macro="" textlink="">
      <xdr:nvSpPr>
        <xdr:cNvPr id="6" name="AutoShape 40" descr="POL"/>
        <xdr:cNvSpPr>
          <a:spLocks noChangeAspect="1" noChangeArrowheads="1"/>
        </xdr:cNvSpPr>
      </xdr:nvSpPr>
      <xdr:spPr bwMode="auto">
        <a:xfrm>
          <a:off x="1714500" y="640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9</xdr:col>
      <xdr:colOff>0</xdr:colOff>
      <xdr:row>5</xdr:row>
      <xdr:rowOff>0</xdr:rowOff>
    </xdr:from>
    <xdr:to>
      <xdr:col>9</xdr:col>
      <xdr:colOff>304800</xdr:colOff>
      <xdr:row>7</xdr:row>
      <xdr:rowOff>85725</xdr:rowOff>
    </xdr:to>
    <xdr:sp macro="" textlink="">
      <xdr:nvSpPr>
        <xdr:cNvPr id="7" name="AutoShape 1" descr="GER"/>
        <xdr:cNvSpPr>
          <a:spLocks noChangeAspect="1" noChangeArrowheads="1"/>
        </xdr:cNvSpPr>
      </xdr:nvSpPr>
      <xdr:spPr bwMode="auto">
        <a:xfrm>
          <a:off x="2486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304800</xdr:colOff>
      <xdr:row>12</xdr:row>
      <xdr:rowOff>66675</xdr:rowOff>
    </xdr:to>
    <xdr:sp macro="" textlink="">
      <xdr:nvSpPr>
        <xdr:cNvPr id="8" name="AutoShape 2" descr="GER"/>
        <xdr:cNvSpPr>
          <a:spLocks noChangeAspect="1" noChangeArrowheads="1"/>
        </xdr:cNvSpPr>
      </xdr:nvSpPr>
      <xdr:spPr bwMode="auto">
        <a:xfrm>
          <a:off x="248602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7</xdr:row>
      <xdr:rowOff>76200</xdr:rowOff>
    </xdr:to>
    <xdr:sp macro="" textlink="">
      <xdr:nvSpPr>
        <xdr:cNvPr id="9" name="AutoShape 3" descr="SVK"/>
        <xdr:cNvSpPr>
          <a:spLocks noChangeAspect="1" noChangeArrowheads="1"/>
        </xdr:cNvSpPr>
      </xdr:nvSpPr>
      <xdr:spPr bwMode="auto">
        <a:xfrm>
          <a:off x="24860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304800</xdr:colOff>
      <xdr:row>8</xdr:row>
      <xdr:rowOff>85725</xdr:rowOff>
    </xdr:to>
    <xdr:sp macro="" textlink="">
      <xdr:nvSpPr>
        <xdr:cNvPr id="10" name="AutoShape 6" descr="SVK"/>
        <xdr:cNvSpPr>
          <a:spLocks noChangeAspect="1" noChangeArrowheads="1"/>
        </xdr:cNvSpPr>
      </xdr:nvSpPr>
      <xdr:spPr bwMode="auto">
        <a:xfrm>
          <a:off x="2486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304800</xdr:colOff>
      <xdr:row>11</xdr:row>
      <xdr:rowOff>85725</xdr:rowOff>
    </xdr:to>
    <xdr:sp macro="" textlink="">
      <xdr:nvSpPr>
        <xdr:cNvPr id="11" name="AutoShape 8" descr="SVK"/>
        <xdr:cNvSpPr>
          <a:spLocks noChangeAspect="1" noChangeArrowheads="1"/>
        </xdr:cNvSpPr>
      </xdr:nvSpPr>
      <xdr:spPr bwMode="auto">
        <a:xfrm>
          <a:off x="2486025" y="95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304800</xdr:colOff>
      <xdr:row>9</xdr:row>
      <xdr:rowOff>85725</xdr:rowOff>
    </xdr:to>
    <xdr:sp macro="" textlink="">
      <xdr:nvSpPr>
        <xdr:cNvPr id="12" name="AutoShape 14" descr="GER"/>
        <xdr:cNvSpPr>
          <a:spLocks noChangeAspect="1" noChangeArrowheads="1"/>
        </xdr:cNvSpPr>
      </xdr:nvSpPr>
      <xdr:spPr bwMode="auto">
        <a:xfrm>
          <a:off x="2486025" y="57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112</xdr:row>
      <xdr:rowOff>0</xdr:rowOff>
    </xdr:from>
    <xdr:ext cx="304800" cy="304800"/>
    <xdr:sp macro="" textlink="">
      <xdr:nvSpPr>
        <xdr:cNvPr id="13" name="AutoShape 61" descr="POL"/>
        <xdr:cNvSpPr>
          <a:spLocks noChangeAspect="1" noChangeArrowheads="1"/>
        </xdr:cNvSpPr>
      </xdr:nvSpPr>
      <xdr:spPr bwMode="auto">
        <a:xfrm>
          <a:off x="1885950" y="1321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9</xdr:col>
      <xdr:colOff>0</xdr:colOff>
      <xdr:row>26</xdr:row>
      <xdr:rowOff>0</xdr:rowOff>
    </xdr:from>
    <xdr:to>
      <xdr:col>9</xdr:col>
      <xdr:colOff>304800</xdr:colOff>
      <xdr:row>27</xdr:row>
      <xdr:rowOff>104776</xdr:rowOff>
    </xdr:to>
    <xdr:sp macro="" textlink="">
      <xdr:nvSpPr>
        <xdr:cNvPr id="3074" name="AutoShape 2" descr="POL"/>
        <xdr:cNvSpPr>
          <a:spLocks noChangeAspect="1" noChangeArrowheads="1"/>
        </xdr:cNvSpPr>
      </xdr:nvSpPr>
      <xdr:spPr bwMode="auto">
        <a:xfrm>
          <a:off x="8239125" y="526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15" name="AutoShape 40" descr="POL"/>
        <xdr:cNvSpPr>
          <a:spLocks noChangeAspect="1" noChangeArrowheads="1"/>
        </xdr:cNvSpPr>
      </xdr:nvSpPr>
      <xdr:spPr bwMode="auto">
        <a:xfrm>
          <a:off x="1714500" y="272615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88</xdr:row>
      <xdr:rowOff>0</xdr:rowOff>
    </xdr:from>
    <xdr:ext cx="304800" cy="304799"/>
    <xdr:sp macro="" textlink="">
      <xdr:nvSpPr>
        <xdr:cNvPr id="2" name="AutoShape 42" descr="GER"/>
        <xdr:cNvSpPr>
          <a:spLocks noChangeAspect="1" noChangeArrowheads="1"/>
        </xdr:cNvSpPr>
      </xdr:nvSpPr>
      <xdr:spPr bwMode="auto">
        <a:xfrm>
          <a:off x="2428875" y="11382375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41</xdr:row>
      <xdr:rowOff>0</xdr:rowOff>
    </xdr:from>
    <xdr:to>
      <xdr:col>2</xdr:col>
      <xdr:colOff>304800</xdr:colOff>
      <xdr:row>41</xdr:row>
      <xdr:rowOff>304800</xdr:rowOff>
    </xdr:to>
    <xdr:sp macro="" textlink="">
      <xdr:nvSpPr>
        <xdr:cNvPr id="3" name="AutoShape 69" descr="NED"/>
        <xdr:cNvSpPr>
          <a:spLocks noChangeAspect="1" noChangeArrowheads="1"/>
        </xdr:cNvSpPr>
      </xdr:nvSpPr>
      <xdr:spPr bwMode="auto">
        <a:xfrm>
          <a:off x="1847850" y="120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75</xdr:row>
      <xdr:rowOff>0</xdr:rowOff>
    </xdr:from>
    <xdr:ext cx="304800" cy="304800"/>
    <xdr:sp macro="" textlink="">
      <xdr:nvSpPr>
        <xdr:cNvPr id="4" name="AutoShape 61" descr="POL"/>
        <xdr:cNvSpPr>
          <a:spLocks noChangeAspect="1" noChangeArrowheads="1"/>
        </xdr:cNvSpPr>
      </xdr:nvSpPr>
      <xdr:spPr bwMode="auto">
        <a:xfrm>
          <a:off x="1714500" y="22964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5" name="AutoShape 61" descr="POL"/>
        <xdr:cNvSpPr>
          <a:spLocks noChangeAspect="1" noChangeArrowheads="1"/>
        </xdr:cNvSpPr>
      </xdr:nvSpPr>
      <xdr:spPr bwMode="auto">
        <a:xfrm>
          <a:off x="1847850" y="1573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wwfed-ea.net/cableski/rl2026/wbw/index.php?skier=GER342000517" TargetMode="External"/><Relationship Id="rId21" Type="http://schemas.openxmlformats.org/officeDocument/2006/relationships/hyperlink" Target="https://iwwfed-ea.net/cableski/26SVK004/" TargetMode="External"/><Relationship Id="rId42" Type="http://schemas.openxmlformats.org/officeDocument/2006/relationships/hyperlink" Target="https://iwwfed-ea.net/cableski/26NED002/" TargetMode="External"/><Relationship Id="rId47" Type="http://schemas.openxmlformats.org/officeDocument/2006/relationships/hyperlink" Target="https://iwwfed-ea.org/cableski/rl2025/wbw/index.php?skier=GER712001604" TargetMode="External"/><Relationship Id="rId63" Type="http://schemas.openxmlformats.org/officeDocument/2006/relationships/hyperlink" Target="https://iwwfed-ea.net/cableski/rl2026/wbw/index.php?skier=GER982016473" TargetMode="External"/><Relationship Id="rId68" Type="http://schemas.openxmlformats.org/officeDocument/2006/relationships/hyperlink" Target="https://iwwfed-ea.net/cableski/26AUT003/" TargetMode="External"/><Relationship Id="rId84" Type="http://schemas.openxmlformats.org/officeDocument/2006/relationships/hyperlink" Target="https://iwwfed-ea.net/cableski/26NED002/" TargetMode="External"/><Relationship Id="rId89" Type="http://schemas.openxmlformats.org/officeDocument/2006/relationships/hyperlink" Target="https://iwwfed-ea.org/cableski/rl2025/wbw/index.php?skier=AUT932001435" TargetMode="External"/><Relationship Id="rId7" Type="http://schemas.openxmlformats.org/officeDocument/2006/relationships/hyperlink" Target="https://iwwfed-ea.net/cableski/rl2026/wbw/index.php?skier=GER652001606" TargetMode="External"/><Relationship Id="rId71" Type="http://schemas.openxmlformats.org/officeDocument/2006/relationships/hyperlink" Target="https://iwwfed-ea.net/cableski/rl2026/wbw/index.php?skier=SVK982018332" TargetMode="External"/><Relationship Id="rId92" Type="http://schemas.openxmlformats.org/officeDocument/2006/relationships/hyperlink" Target="https://iwwfed-ea.org/cableski/rl2025/wbw/index.php?skier=POL442001322" TargetMode="External"/><Relationship Id="rId2" Type="http://schemas.openxmlformats.org/officeDocument/2006/relationships/hyperlink" Target="https://www.iwwfed-ea.org/cableski/25SVK001/" TargetMode="External"/><Relationship Id="rId16" Type="http://schemas.openxmlformats.org/officeDocument/2006/relationships/hyperlink" Target="https://iwwfed-ea.net/cableski/25POL006/" TargetMode="External"/><Relationship Id="rId29" Type="http://schemas.openxmlformats.org/officeDocument/2006/relationships/hyperlink" Target="https://iwwfed-ea.net/cableski/rl2026/wbw/index.php?skier=GER202000360" TargetMode="External"/><Relationship Id="rId107" Type="http://schemas.openxmlformats.org/officeDocument/2006/relationships/drawing" Target="../drawings/drawing1.xml"/><Relationship Id="rId11" Type="http://schemas.openxmlformats.org/officeDocument/2006/relationships/hyperlink" Target="https://iwwfed-ea.net/cableski/rl2026/wbw/index.php?skier=GER022000657" TargetMode="External"/><Relationship Id="rId24" Type="http://schemas.openxmlformats.org/officeDocument/2006/relationships/hyperlink" Target="https://iwwfed-ea.net/cableski/rl2026/wbw/index.php?skier=POL512009403" TargetMode="External"/><Relationship Id="rId32" Type="http://schemas.openxmlformats.org/officeDocument/2006/relationships/hyperlink" Target="https://iwwfed-ea.net/cableski/26NED002/" TargetMode="External"/><Relationship Id="rId37" Type="http://schemas.openxmlformats.org/officeDocument/2006/relationships/hyperlink" Target="https://iwwfed-ea.net/cableski/rl2026/wbw/index.php?skier=GER862001502" TargetMode="External"/><Relationship Id="rId40" Type="http://schemas.openxmlformats.org/officeDocument/2006/relationships/hyperlink" Target="https://iwwfed-ea.net/cableski/26NED002/" TargetMode="External"/><Relationship Id="rId45" Type="http://schemas.openxmlformats.org/officeDocument/2006/relationships/hyperlink" Target="https://www.iwwfed-ea.org/cableski/25SVK001/" TargetMode="External"/><Relationship Id="rId53" Type="http://schemas.openxmlformats.org/officeDocument/2006/relationships/hyperlink" Target="https://iwwfed-ea.org/cableski/rl2025/wbw/index.php?skier=ISR982001403" TargetMode="External"/><Relationship Id="rId58" Type="http://schemas.openxmlformats.org/officeDocument/2006/relationships/hyperlink" Target="https://www.iwwfed-ea.org/cableski/25AUT008/" TargetMode="External"/><Relationship Id="rId66" Type="http://schemas.openxmlformats.org/officeDocument/2006/relationships/hyperlink" Target="https://iwwfed-ea.net/cableski/25GER001/" TargetMode="External"/><Relationship Id="rId74" Type="http://schemas.openxmlformats.org/officeDocument/2006/relationships/hyperlink" Target="https://iwwfed-ea.net/cableski/rl2026/wbw/index.php?skier=SVK982018338" TargetMode="External"/><Relationship Id="rId79" Type="http://schemas.openxmlformats.org/officeDocument/2006/relationships/hyperlink" Target="https://iwwfed-ea.net/cableski/26AUT003/" TargetMode="External"/><Relationship Id="rId87" Type="http://schemas.openxmlformats.org/officeDocument/2006/relationships/hyperlink" Target="https://iwwfed-ea.net/cableski/26AUT003/" TargetMode="External"/><Relationship Id="rId102" Type="http://schemas.openxmlformats.org/officeDocument/2006/relationships/hyperlink" Target="https://www.iwwfed-ea.net/cableski/26GER013/" TargetMode="External"/><Relationship Id="rId5" Type="http://schemas.openxmlformats.org/officeDocument/2006/relationships/hyperlink" Target="https://iwwfed-ea.org/cableski/rl2025/wbw/index.php?skier=SVK072001011" TargetMode="External"/><Relationship Id="rId61" Type="http://schemas.openxmlformats.org/officeDocument/2006/relationships/hyperlink" Target="https://iwwfed-ea.net/cableski/26AUT003/" TargetMode="External"/><Relationship Id="rId82" Type="http://schemas.openxmlformats.org/officeDocument/2006/relationships/hyperlink" Target="https://iwwfed-ea.net/cableski/26AUT003/" TargetMode="External"/><Relationship Id="rId90" Type="http://schemas.openxmlformats.org/officeDocument/2006/relationships/hyperlink" Target="https://www.iwwfed-ea.org/cableski/25AUT008/" TargetMode="External"/><Relationship Id="rId95" Type="http://schemas.openxmlformats.org/officeDocument/2006/relationships/hyperlink" Target="https://iwwfed-ea.org/cableski/rl2025/wbw/index.php?skier=IWF100200005" TargetMode="External"/><Relationship Id="rId19" Type="http://schemas.openxmlformats.org/officeDocument/2006/relationships/hyperlink" Target="https://iwwfed-ea.net/cableski/rl2026/wbw/index.php?skier=ISR302001650" TargetMode="External"/><Relationship Id="rId14" Type="http://schemas.openxmlformats.org/officeDocument/2006/relationships/hyperlink" Target="https://iwwfed-ea.net/cableski/26NED002/" TargetMode="External"/><Relationship Id="rId22" Type="http://schemas.openxmlformats.org/officeDocument/2006/relationships/hyperlink" Target="https://iwwfed-ea.net/cableski/25SVK008/" TargetMode="External"/><Relationship Id="rId27" Type="http://schemas.openxmlformats.org/officeDocument/2006/relationships/hyperlink" Target="https://iwwfed-ea.net/cableski/26NED002/" TargetMode="External"/><Relationship Id="rId30" Type="http://schemas.openxmlformats.org/officeDocument/2006/relationships/hyperlink" Target="https://iwwfed-ea.net/cableski/26NED002/" TargetMode="External"/><Relationship Id="rId35" Type="http://schemas.openxmlformats.org/officeDocument/2006/relationships/hyperlink" Target="https://iwwfed-ea.net/cableski/rl2026/wbw/index.php?skier=SVK562001415" TargetMode="External"/><Relationship Id="rId43" Type="http://schemas.openxmlformats.org/officeDocument/2006/relationships/hyperlink" Target="https://iwwfed-ea.net/cableski/rl2026/wbw/index.php?skier=ISR762001376" TargetMode="External"/><Relationship Id="rId48" Type="http://schemas.openxmlformats.org/officeDocument/2006/relationships/hyperlink" Target="https://iwwfed-ea.org/cableski/rl2025/wbw/index.php?skier=GER912001662" TargetMode="External"/><Relationship Id="rId56" Type="http://schemas.openxmlformats.org/officeDocument/2006/relationships/hyperlink" Target="https://www.iwwfed-ea.org/cableski/25POL005/" TargetMode="External"/><Relationship Id="rId64" Type="http://schemas.openxmlformats.org/officeDocument/2006/relationships/hyperlink" Target="https://iwwfed-ea.net/cableski/26NED002/" TargetMode="External"/><Relationship Id="rId69" Type="http://schemas.openxmlformats.org/officeDocument/2006/relationships/hyperlink" Target="https://iwwfed-ea.net/cableski/rl2026/wbw/index.php?skier=SVK982018329" TargetMode="External"/><Relationship Id="rId77" Type="http://schemas.openxmlformats.org/officeDocument/2006/relationships/hyperlink" Target="https://iwwfed-ea.net/cableski/26SVK004/" TargetMode="External"/><Relationship Id="rId100" Type="http://schemas.openxmlformats.org/officeDocument/2006/relationships/hyperlink" Target="https://www.iwwfed-ea.net/cableski/26GER013/" TargetMode="External"/><Relationship Id="rId105" Type="http://schemas.openxmlformats.org/officeDocument/2006/relationships/hyperlink" Target="https://www.iwwfed-ea.net/cableski/26GER013/" TargetMode="External"/><Relationship Id="rId8" Type="http://schemas.openxmlformats.org/officeDocument/2006/relationships/hyperlink" Target="https://iwwfed-ea.net/cableski/26SVK004/" TargetMode="External"/><Relationship Id="rId51" Type="http://schemas.openxmlformats.org/officeDocument/2006/relationships/hyperlink" Target="https://iwwfed-ea.org/cableski/rl2025/wbw/index.php?skier=GER682001605" TargetMode="External"/><Relationship Id="rId72" Type="http://schemas.openxmlformats.org/officeDocument/2006/relationships/hyperlink" Target="https://iwwfed-ea.net/cableski/rl2026/wbw/index.php?skier=GER982016635" TargetMode="External"/><Relationship Id="rId80" Type="http://schemas.openxmlformats.org/officeDocument/2006/relationships/hyperlink" Target="https://iwwfed-ea.net/cableski/26AUT003/" TargetMode="External"/><Relationship Id="rId85" Type="http://schemas.openxmlformats.org/officeDocument/2006/relationships/hyperlink" Target="https://iwwfed-ea.net/cableski/26AUT003/" TargetMode="External"/><Relationship Id="rId93" Type="http://schemas.openxmlformats.org/officeDocument/2006/relationships/hyperlink" Target="https://iwwfed-ea.org/cableski/rl2025/wbw/index.php?skier=GER682001605" TargetMode="External"/><Relationship Id="rId98" Type="http://schemas.openxmlformats.org/officeDocument/2006/relationships/hyperlink" Target="https://www.iwwfed-ea.net/cableski/26GER013/" TargetMode="External"/><Relationship Id="rId3" Type="http://schemas.openxmlformats.org/officeDocument/2006/relationships/hyperlink" Target="https://iwwfed-ea.org/cableski/rl2025/wbw/index.php?skier=AUT912001371" TargetMode="External"/><Relationship Id="rId12" Type="http://schemas.openxmlformats.org/officeDocument/2006/relationships/hyperlink" Target="https://iwwfed-ea.net/cableski/25GER001/" TargetMode="External"/><Relationship Id="rId17" Type="http://schemas.openxmlformats.org/officeDocument/2006/relationships/hyperlink" Target="https://iwwfed-ea.net/cableski/rl2026/wbw/index.php?skier=SVK662001444" TargetMode="External"/><Relationship Id="rId25" Type="http://schemas.openxmlformats.org/officeDocument/2006/relationships/hyperlink" Target="https://iwwfed-ea.net/cableski/25POL005/" TargetMode="External"/><Relationship Id="rId33" Type="http://schemas.openxmlformats.org/officeDocument/2006/relationships/hyperlink" Target="https://iwwfed-ea.net/cableski/rl2026/wbw/index.php?skier=GER902001533" TargetMode="External"/><Relationship Id="rId38" Type="http://schemas.openxmlformats.org/officeDocument/2006/relationships/hyperlink" Target="https://iwwfed-ea.net/cableski/25GER001/" TargetMode="External"/><Relationship Id="rId46" Type="http://schemas.openxmlformats.org/officeDocument/2006/relationships/hyperlink" Target="https://iwwfed-ea.org/cableski/rl2025/wbw/index.php?skier=GER942001661" TargetMode="External"/><Relationship Id="rId59" Type="http://schemas.openxmlformats.org/officeDocument/2006/relationships/hyperlink" Target="https://iwwfed-ea.net/cableski/26NED002/" TargetMode="External"/><Relationship Id="rId67" Type="http://schemas.openxmlformats.org/officeDocument/2006/relationships/hyperlink" Target="https://iwwfed-ea.net/cableski/rl2026/wbw/index.php?skier=SVK982018330" TargetMode="External"/><Relationship Id="rId103" Type="http://schemas.openxmlformats.org/officeDocument/2006/relationships/hyperlink" Target="https://iwwfed-ea.net/cableski/26NED002/" TargetMode="External"/><Relationship Id="rId20" Type="http://schemas.openxmlformats.org/officeDocument/2006/relationships/hyperlink" Target="https://iwwfed-ea.net/cableski/26NED002/" TargetMode="External"/><Relationship Id="rId41" Type="http://schemas.openxmlformats.org/officeDocument/2006/relationships/hyperlink" Target="https://iwwfed-ea.net/cableski/25GER001/" TargetMode="External"/><Relationship Id="rId54" Type="http://schemas.openxmlformats.org/officeDocument/2006/relationships/hyperlink" Target="https://www.iwwfed-ea.org/cableski/25AUT008/" TargetMode="External"/><Relationship Id="rId62" Type="http://schemas.openxmlformats.org/officeDocument/2006/relationships/hyperlink" Target="https://iwwfed-ea.net/cableski/rl2026/wbw/index.php?skier=ISR982001426" TargetMode="External"/><Relationship Id="rId70" Type="http://schemas.openxmlformats.org/officeDocument/2006/relationships/hyperlink" Target="https://iwwfed-ea.net/cableski/26AUT003/" TargetMode="External"/><Relationship Id="rId75" Type="http://schemas.openxmlformats.org/officeDocument/2006/relationships/hyperlink" Target="https://iwwfed-ea.net/cableski/26AUT003/" TargetMode="External"/><Relationship Id="rId83" Type="http://schemas.openxmlformats.org/officeDocument/2006/relationships/hyperlink" Target="https://iwwfed-ea.net/cableski/26NED002/" TargetMode="External"/><Relationship Id="rId88" Type="http://schemas.openxmlformats.org/officeDocument/2006/relationships/hyperlink" Target="https://iwwfed-ea.org/cableski/rl2025/wbw/index.php?skier=IWF100200007" TargetMode="External"/><Relationship Id="rId91" Type="http://schemas.openxmlformats.org/officeDocument/2006/relationships/hyperlink" Target="https://iwwfed-ea.org/cableski/rl2025/wbw/index.php?skier=SVK182001460" TargetMode="External"/><Relationship Id="rId96" Type="http://schemas.openxmlformats.org/officeDocument/2006/relationships/hyperlink" Target="https://www.iwwfed-ea.net/cableski/rl2026/eame/index.php?skier=GER652000733" TargetMode="External"/><Relationship Id="rId1" Type="http://schemas.openxmlformats.org/officeDocument/2006/relationships/hyperlink" Target="https://iwwfed-ea.org/cableski/rl2025/wbw/index.php?skier=ISR582000994" TargetMode="External"/><Relationship Id="rId6" Type="http://schemas.openxmlformats.org/officeDocument/2006/relationships/hyperlink" Target="https://www.iwwfed-ea.org/cableski/25SVK001/" TargetMode="External"/><Relationship Id="rId15" Type="http://schemas.openxmlformats.org/officeDocument/2006/relationships/hyperlink" Target="https://iwwfed-ea.net/cableski/rl2026/wbw/index.php?skier=POL792000987" TargetMode="External"/><Relationship Id="rId23" Type="http://schemas.openxmlformats.org/officeDocument/2006/relationships/hyperlink" Target="https://iwwfed-ea.net/cableski/rl2026/wbw/index.php?skier=GER712001604" TargetMode="External"/><Relationship Id="rId28" Type="http://schemas.openxmlformats.org/officeDocument/2006/relationships/hyperlink" Target="https://iwwfed-ea.net/cableski/rl2026/wbw/index.php?skier=GER842000565" TargetMode="External"/><Relationship Id="rId36" Type="http://schemas.openxmlformats.org/officeDocument/2006/relationships/hyperlink" Target="https://iwwfed-ea.net/cableski/26SVK004/" TargetMode="External"/><Relationship Id="rId49" Type="http://schemas.openxmlformats.org/officeDocument/2006/relationships/hyperlink" Target="https://www.iwwfed-ea.org/cableski/25GER012/" TargetMode="External"/><Relationship Id="rId57" Type="http://schemas.openxmlformats.org/officeDocument/2006/relationships/hyperlink" Target="https://iwwfed-ea.org/cableski/rl2025/wbw/index.php?skier=ISR982001407" TargetMode="External"/><Relationship Id="rId106" Type="http://schemas.openxmlformats.org/officeDocument/2006/relationships/printerSettings" Target="../printerSettings/printerSettings1.bin"/><Relationship Id="rId10" Type="http://schemas.openxmlformats.org/officeDocument/2006/relationships/hyperlink" Target="https://iwwfed-ea.net/cableski/26NED002/" TargetMode="External"/><Relationship Id="rId31" Type="http://schemas.openxmlformats.org/officeDocument/2006/relationships/hyperlink" Target="https://iwwfed-ea.net/cableski/rl2026/wbw/index.php?skier=ISR982001403" TargetMode="External"/><Relationship Id="rId44" Type="http://schemas.openxmlformats.org/officeDocument/2006/relationships/hyperlink" Target="https://iwwfed-ea.org/cableski/rl2025/wbw/index.php?skier=GER162000620" TargetMode="External"/><Relationship Id="rId52" Type="http://schemas.openxmlformats.org/officeDocument/2006/relationships/hyperlink" Target="https://iwwfed-ea.org/cableski/rl2025/wbw/index.php?skier=GER972001660" TargetMode="External"/><Relationship Id="rId60" Type="http://schemas.openxmlformats.org/officeDocument/2006/relationships/hyperlink" Target="https://iwwfed-ea.net/cableski/26NED002/" TargetMode="External"/><Relationship Id="rId65" Type="http://schemas.openxmlformats.org/officeDocument/2006/relationships/hyperlink" Target="https://iwwfed-ea.net/cableski/rl2026/wbw/index.php?skier=GER982016443" TargetMode="External"/><Relationship Id="rId73" Type="http://schemas.openxmlformats.org/officeDocument/2006/relationships/hyperlink" Target="https://iwwfed-ea.net/cableski/26NED002/" TargetMode="External"/><Relationship Id="rId78" Type="http://schemas.openxmlformats.org/officeDocument/2006/relationships/hyperlink" Target="https://iwwfed-ea.net/cableski/rl2026/wbw/index.php?skier=SVK982018331" TargetMode="External"/><Relationship Id="rId81" Type="http://schemas.openxmlformats.org/officeDocument/2006/relationships/hyperlink" Target="https://iwwfed-ea.net/cableski/26SVK004/" TargetMode="External"/><Relationship Id="rId86" Type="http://schemas.openxmlformats.org/officeDocument/2006/relationships/hyperlink" Target="https://iwwfed-ea.net/cableski/rl2026/wbw/index.php?skier=SVK982018338" TargetMode="External"/><Relationship Id="rId94" Type="http://schemas.openxmlformats.org/officeDocument/2006/relationships/hyperlink" Target="https://iwwfed-ea.org/cableski/rl2025/wbw/index.php?skier=GER952000044" TargetMode="External"/><Relationship Id="rId99" Type="http://schemas.openxmlformats.org/officeDocument/2006/relationships/hyperlink" Target="https://www.iwwfed-ea.net/cableski/26GER013/" TargetMode="External"/><Relationship Id="rId101" Type="http://schemas.openxmlformats.org/officeDocument/2006/relationships/hyperlink" Target="https://www.iwwfed-ea.net/cableski/26BLR003/" TargetMode="External"/><Relationship Id="rId4" Type="http://schemas.openxmlformats.org/officeDocument/2006/relationships/hyperlink" Target="https://www.iwwfed-ea.org/cableski/25AUT008/" TargetMode="External"/><Relationship Id="rId9" Type="http://schemas.openxmlformats.org/officeDocument/2006/relationships/hyperlink" Target="https://iwwfed-ea.net/cableski/rl2026/wbw/index.php?skier=GER942001661" TargetMode="External"/><Relationship Id="rId13" Type="http://schemas.openxmlformats.org/officeDocument/2006/relationships/hyperlink" Target="https://iwwfed-ea.net/cableski/rl2026/wbw/index.php?skier=GER972001660" TargetMode="External"/><Relationship Id="rId18" Type="http://schemas.openxmlformats.org/officeDocument/2006/relationships/hyperlink" Target="https://iwwfed-ea.net/cableski/26SVK004/" TargetMode="External"/><Relationship Id="rId39" Type="http://schemas.openxmlformats.org/officeDocument/2006/relationships/hyperlink" Target="https://iwwfed-ea.net/cableski/rl2026/wbw/index.php?skier=ISR342001002" TargetMode="External"/><Relationship Id="rId34" Type="http://schemas.openxmlformats.org/officeDocument/2006/relationships/hyperlink" Target="https://iwwfed-ea.net/cableski/26NED002/" TargetMode="External"/><Relationship Id="rId50" Type="http://schemas.openxmlformats.org/officeDocument/2006/relationships/hyperlink" Target="https://iwwfed-ea.org/cableski/rl2025/wbw/index.php?skier=SVK982018288" TargetMode="External"/><Relationship Id="rId55" Type="http://schemas.openxmlformats.org/officeDocument/2006/relationships/hyperlink" Target="https://iwwfed-ea.org/cableski/rl2025/wbw/index.php?skier=GER982016481" TargetMode="External"/><Relationship Id="rId76" Type="http://schemas.openxmlformats.org/officeDocument/2006/relationships/hyperlink" Target="https://iwwfed-ea.net/cableski/rl2026/wbw/index.php?skier=GER982016447" TargetMode="External"/><Relationship Id="rId97" Type="http://schemas.openxmlformats.org/officeDocument/2006/relationships/hyperlink" Target="https://www.iwwfed-ea.net/cableski/26GER013/" TargetMode="External"/><Relationship Id="rId104" Type="http://schemas.openxmlformats.org/officeDocument/2006/relationships/hyperlink" Target="https://www.iwwfed-ea.net/cableski/26GER013/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wwfed-ea.org/cableski/25EURO14/" TargetMode="External"/><Relationship Id="rId21" Type="http://schemas.openxmlformats.org/officeDocument/2006/relationships/hyperlink" Target="https://www.iwwfed-ea.org/cableski/25GER012/" TargetMode="External"/><Relationship Id="rId34" Type="http://schemas.openxmlformats.org/officeDocument/2006/relationships/hyperlink" Target="https://iwwfed-ea.net/cableski/26NED002/" TargetMode="External"/><Relationship Id="rId42" Type="http://schemas.openxmlformats.org/officeDocument/2006/relationships/hyperlink" Target="https://www.iwwfed-ea.org/cableski/25POL006/" TargetMode="External"/><Relationship Id="rId47" Type="http://schemas.openxmlformats.org/officeDocument/2006/relationships/hyperlink" Target="https://www.iwwfed-ea.org/cableski/rl2025/wbw/index.php?skier=POL982020579" TargetMode="External"/><Relationship Id="rId50" Type="http://schemas.openxmlformats.org/officeDocument/2006/relationships/hyperlink" Target="https://www.iwwfed-ea.org/cableski/25POL006/" TargetMode="External"/><Relationship Id="rId55" Type="http://schemas.openxmlformats.org/officeDocument/2006/relationships/hyperlink" Target="https://www.iwwfed-ea.org/cableski/rl2025/wbw/index.php?skier=POL982020594" TargetMode="External"/><Relationship Id="rId63" Type="http://schemas.openxmlformats.org/officeDocument/2006/relationships/hyperlink" Target="https://iwwfed-ea.net/cableski/26SVK004/" TargetMode="External"/><Relationship Id="rId68" Type="http://schemas.openxmlformats.org/officeDocument/2006/relationships/hyperlink" Target="https://iwwfed-ea.net/cableski/rl2026/wbw/index.php?skier=SVK982018331" TargetMode="External"/><Relationship Id="rId76" Type="http://schemas.openxmlformats.org/officeDocument/2006/relationships/hyperlink" Target="https://iwwfed-ea.net/cableski/rl2026/wbw/index.php?skier=POL442001322" TargetMode="External"/><Relationship Id="rId84" Type="http://schemas.openxmlformats.org/officeDocument/2006/relationships/hyperlink" Target="https://iwwfed-ea.net/cableski/26SVK004/" TargetMode="External"/><Relationship Id="rId89" Type="http://schemas.openxmlformats.org/officeDocument/2006/relationships/hyperlink" Target="https://iwwfed-ea.net/cableski/rl2026/wbw/index.php?skier=POL862008874" TargetMode="External"/><Relationship Id="rId97" Type="http://schemas.openxmlformats.org/officeDocument/2006/relationships/hyperlink" Target="https://www.iwwfed-ea.net/cableski/26GER013/" TargetMode="External"/><Relationship Id="rId7" Type="http://schemas.openxmlformats.org/officeDocument/2006/relationships/hyperlink" Target="https://www.iwwfed-ea.org/cableski/25GER010/" TargetMode="External"/><Relationship Id="rId71" Type="http://schemas.openxmlformats.org/officeDocument/2006/relationships/hyperlink" Target="https://iwwfed-ea.net/cableski/26NED002/" TargetMode="External"/><Relationship Id="rId92" Type="http://schemas.openxmlformats.org/officeDocument/2006/relationships/hyperlink" Target="https://iwwfed-ea.net/cableski/25EURO13/" TargetMode="External"/><Relationship Id="rId2" Type="http://schemas.openxmlformats.org/officeDocument/2006/relationships/hyperlink" Target="https://www.iwwfed-ea.org/cableski/rl2025/wbw/index.php?skier=POL792000987" TargetMode="External"/><Relationship Id="rId16" Type="http://schemas.openxmlformats.org/officeDocument/2006/relationships/hyperlink" Target="https://www.iwwfed-ea.org/cableski/25SVK001/" TargetMode="External"/><Relationship Id="rId29" Type="http://schemas.openxmlformats.org/officeDocument/2006/relationships/hyperlink" Target="https://www.iwwfed-ea.org/cableski/rl2025/wbw/index.php?skier=IWF100200005" TargetMode="External"/><Relationship Id="rId11" Type="http://schemas.openxmlformats.org/officeDocument/2006/relationships/hyperlink" Target="https://www.iwwfed-ea.org/cableski/25GER012/" TargetMode="External"/><Relationship Id="rId24" Type="http://schemas.openxmlformats.org/officeDocument/2006/relationships/hyperlink" Target="https://www.iwwfed-ea.org/cableski/rl2025/wbw/index.php?skier=SVK782001634" TargetMode="External"/><Relationship Id="rId32" Type="http://schemas.openxmlformats.org/officeDocument/2006/relationships/hyperlink" Target="https://iwwfed-ea.net/cableski/26AUT003/" TargetMode="External"/><Relationship Id="rId37" Type="http://schemas.openxmlformats.org/officeDocument/2006/relationships/hyperlink" Target="https://www.iwwfed-ea.org/cableski/rl2025/wbw/index.php?skier=SVK982018330" TargetMode="External"/><Relationship Id="rId40" Type="http://schemas.openxmlformats.org/officeDocument/2006/relationships/hyperlink" Target="https://www.iwwfed-ea.org/cableski/rl2025/wbw/index.php?skier=GER982016447" TargetMode="External"/><Relationship Id="rId45" Type="http://schemas.openxmlformats.org/officeDocument/2006/relationships/hyperlink" Target="https://www.iwwfed-ea.org/cableski/rl2025/wbw/index.php?skier=SVK982018332" TargetMode="External"/><Relationship Id="rId53" Type="http://schemas.openxmlformats.org/officeDocument/2006/relationships/hyperlink" Target="https://www.iwwfed-ea.org/cableski/rl2025/wbw/index.php?skier=POL982020614" TargetMode="External"/><Relationship Id="rId58" Type="http://schemas.openxmlformats.org/officeDocument/2006/relationships/hyperlink" Target="https://www.iwwfed-ea.org/cableski/25POL006/" TargetMode="External"/><Relationship Id="rId66" Type="http://schemas.openxmlformats.org/officeDocument/2006/relationships/hyperlink" Target="https://iwwfed-ea.net/cableski/rl2026/wbw/index.php?skier=GER982016662" TargetMode="External"/><Relationship Id="rId74" Type="http://schemas.openxmlformats.org/officeDocument/2006/relationships/hyperlink" Target="https://iwwfed-ea.net/cableski/26SVK004/" TargetMode="External"/><Relationship Id="rId79" Type="http://schemas.openxmlformats.org/officeDocument/2006/relationships/hyperlink" Target="https://iwwfed-ea.net/cableski/rl2026/wbw/index.php?skier=GER942001661" TargetMode="External"/><Relationship Id="rId87" Type="http://schemas.openxmlformats.org/officeDocument/2006/relationships/hyperlink" Target="https://iwwfed-ea.net/cableski/rl2026/wbw/index.php?skier=POL032023969" TargetMode="External"/><Relationship Id="rId5" Type="http://schemas.openxmlformats.org/officeDocument/2006/relationships/hyperlink" Target="https://www.iwwfed-ea.org/cableski/25SVK008/" TargetMode="External"/><Relationship Id="rId61" Type="http://schemas.openxmlformats.org/officeDocument/2006/relationships/hyperlink" Target="https://iwwfed-ea.net/cableski/26AUT003/" TargetMode="External"/><Relationship Id="rId82" Type="http://schemas.openxmlformats.org/officeDocument/2006/relationships/hyperlink" Target="https://iwwfed-ea.net/cableski/26SVK004/" TargetMode="External"/><Relationship Id="rId90" Type="http://schemas.openxmlformats.org/officeDocument/2006/relationships/hyperlink" Target="https://iwwfed-ea.net/cableski/25POL006/" TargetMode="External"/><Relationship Id="rId95" Type="http://schemas.openxmlformats.org/officeDocument/2006/relationships/hyperlink" Target="https://www.iwwfed-ea.net/cableski/26GER013/" TargetMode="External"/><Relationship Id="rId19" Type="http://schemas.openxmlformats.org/officeDocument/2006/relationships/hyperlink" Target="https://www.iwwfed-ea.org/cableski/25SVK001/" TargetMode="External"/><Relationship Id="rId14" Type="http://schemas.openxmlformats.org/officeDocument/2006/relationships/hyperlink" Target="https://www.iwwfed-ea.org/cableski/rl2025/wbw/index.php?skier=GER022000657" TargetMode="External"/><Relationship Id="rId22" Type="http://schemas.openxmlformats.org/officeDocument/2006/relationships/hyperlink" Target="https://www.iwwfed-ea.org/cableski/rl2025/wbw/index.php?skier=IWF100200025" TargetMode="External"/><Relationship Id="rId27" Type="http://schemas.openxmlformats.org/officeDocument/2006/relationships/hyperlink" Target="https://www.iwwfed-ea.org/cableski/rl2025/wbw/index.php?skier=GER652000733" TargetMode="External"/><Relationship Id="rId30" Type="http://schemas.openxmlformats.org/officeDocument/2006/relationships/hyperlink" Target="https://iwwfed-ea.net/cableski/26SVK004/" TargetMode="External"/><Relationship Id="rId35" Type="http://schemas.openxmlformats.org/officeDocument/2006/relationships/hyperlink" Target="https://iwwfed-ea.net/cableski/26SVK004/" TargetMode="External"/><Relationship Id="rId43" Type="http://schemas.openxmlformats.org/officeDocument/2006/relationships/hyperlink" Target="https://www.iwwfed-ea.org/cableski/rl2025/wbw/index.php?skier=GER982016473" TargetMode="External"/><Relationship Id="rId48" Type="http://schemas.openxmlformats.org/officeDocument/2006/relationships/hyperlink" Target="https://www.iwwfed-ea.org/cableski/25POL006/" TargetMode="External"/><Relationship Id="rId56" Type="http://schemas.openxmlformats.org/officeDocument/2006/relationships/hyperlink" Target="https://www.iwwfed-ea.org/cableski/25POL006/" TargetMode="External"/><Relationship Id="rId64" Type="http://schemas.openxmlformats.org/officeDocument/2006/relationships/hyperlink" Target="https://iwwfed-ea.net/cableski/rl2026/wbw/index.php?skier=SVK982018338" TargetMode="External"/><Relationship Id="rId69" Type="http://schemas.openxmlformats.org/officeDocument/2006/relationships/hyperlink" Target="https://iwwfed-ea.net/cableski/26NED002/" TargetMode="External"/><Relationship Id="rId77" Type="http://schemas.openxmlformats.org/officeDocument/2006/relationships/hyperlink" Target="https://iwwfed-ea.net/cableski/26SVK004/" TargetMode="External"/><Relationship Id="rId100" Type="http://schemas.openxmlformats.org/officeDocument/2006/relationships/drawing" Target="../drawings/drawing2.xml"/><Relationship Id="rId8" Type="http://schemas.openxmlformats.org/officeDocument/2006/relationships/hyperlink" Target="https://www.iwwfed-ea.org/cableski/rl2025/wbw/index.php?skier=POL512009403" TargetMode="External"/><Relationship Id="rId51" Type="http://schemas.openxmlformats.org/officeDocument/2006/relationships/hyperlink" Target="https://www.iwwfed-ea.org/cableski/rl2025/wbw/index.php?skier=POL982020559" TargetMode="External"/><Relationship Id="rId72" Type="http://schemas.openxmlformats.org/officeDocument/2006/relationships/hyperlink" Target="https://iwwfed-ea.net/cableski/rl2026/wbw/index.php?skier=POL982020576" TargetMode="External"/><Relationship Id="rId80" Type="http://schemas.openxmlformats.org/officeDocument/2006/relationships/hyperlink" Target="https://iwwfed-ea.net/cableski/rl2026/wbw/index.php?skier=GER712001604" TargetMode="External"/><Relationship Id="rId85" Type="http://schemas.openxmlformats.org/officeDocument/2006/relationships/hyperlink" Target="https://iwwfed-ea.net/cableski/26NED002/" TargetMode="External"/><Relationship Id="rId93" Type="http://schemas.openxmlformats.org/officeDocument/2006/relationships/hyperlink" Target="https://www.iwwfed-ea.net/cableski/rl2026/eame/index.php?skier=SVK032001562" TargetMode="External"/><Relationship Id="rId98" Type="http://schemas.openxmlformats.org/officeDocument/2006/relationships/hyperlink" Target="https://www.iwwfed-ea.net/cableski/26BLR003/" TargetMode="External"/><Relationship Id="rId3" Type="http://schemas.openxmlformats.org/officeDocument/2006/relationships/hyperlink" Target="https://www.iwwfed-ea.org/cableski/25EURO13/" TargetMode="External"/><Relationship Id="rId12" Type="http://schemas.openxmlformats.org/officeDocument/2006/relationships/hyperlink" Target="https://www.iwwfed-ea.org/cableski/rl2025/wbw/index.php?skier=GER952000044" TargetMode="External"/><Relationship Id="rId17" Type="http://schemas.openxmlformats.org/officeDocument/2006/relationships/hyperlink" Target="https://www.iwwfed-ea.org/cableski/rl2025/wbw/index.php?skier=IWF100200007" TargetMode="External"/><Relationship Id="rId25" Type="http://schemas.openxmlformats.org/officeDocument/2006/relationships/hyperlink" Target="https://www.iwwfed-ea.org/cableski/25SVK001/" TargetMode="External"/><Relationship Id="rId33" Type="http://schemas.openxmlformats.org/officeDocument/2006/relationships/hyperlink" Target="https://iwwfed-ea.net/cableski/26AUT003/" TargetMode="External"/><Relationship Id="rId38" Type="http://schemas.openxmlformats.org/officeDocument/2006/relationships/hyperlink" Target="https://www.iwwfed-ea.org/cableski/25SVK002/" TargetMode="External"/><Relationship Id="rId46" Type="http://schemas.openxmlformats.org/officeDocument/2006/relationships/hyperlink" Target="https://www.iwwfed-ea.org/cableski/25SVK002/" TargetMode="External"/><Relationship Id="rId59" Type="http://schemas.openxmlformats.org/officeDocument/2006/relationships/hyperlink" Target="https://iwwfed-ea.net/cableski/26NED002/" TargetMode="External"/><Relationship Id="rId67" Type="http://schemas.openxmlformats.org/officeDocument/2006/relationships/hyperlink" Target="https://iwwfed-ea.net/cableski/26NED002/" TargetMode="External"/><Relationship Id="rId20" Type="http://schemas.openxmlformats.org/officeDocument/2006/relationships/hyperlink" Target="https://www.iwwfed-ea.org/cableski/rl2025/wbw/index.php?skier=GER982016368" TargetMode="External"/><Relationship Id="rId41" Type="http://schemas.openxmlformats.org/officeDocument/2006/relationships/hyperlink" Target="https://www.iwwfed-ea.org/cableski/rl2025/wbw/index.php?skier=POL982020542" TargetMode="External"/><Relationship Id="rId54" Type="http://schemas.openxmlformats.org/officeDocument/2006/relationships/hyperlink" Target="https://www.iwwfed-ea.org/cableski/25POL006/" TargetMode="External"/><Relationship Id="rId62" Type="http://schemas.openxmlformats.org/officeDocument/2006/relationships/hyperlink" Target="https://iwwfed-ea.net/cableski/rl2026/wbw/index.php?skier=SVK982018329" TargetMode="External"/><Relationship Id="rId70" Type="http://schemas.openxmlformats.org/officeDocument/2006/relationships/hyperlink" Target="https://iwwfed-ea.net/cableski/rl2026/wbw/index.php?skier=GER982016726" TargetMode="External"/><Relationship Id="rId75" Type="http://schemas.openxmlformats.org/officeDocument/2006/relationships/hyperlink" Target="https://iwwfed-ea.net/cableski/26SVK004/" TargetMode="External"/><Relationship Id="rId83" Type="http://schemas.openxmlformats.org/officeDocument/2006/relationships/hyperlink" Target="https://www.iwwfed-ea.org/cableski/rl2025/wbw/index.php?skier=IWF100200008" TargetMode="External"/><Relationship Id="rId88" Type="http://schemas.openxmlformats.org/officeDocument/2006/relationships/hyperlink" Target="https://iwwfed-ea.net/cableski/25POL006/" TargetMode="External"/><Relationship Id="rId91" Type="http://schemas.openxmlformats.org/officeDocument/2006/relationships/hyperlink" Target="https://iwwfed-ea.net/cableski/rl2026/wbw/index.php?skier=IWF100200032" TargetMode="External"/><Relationship Id="rId96" Type="http://schemas.openxmlformats.org/officeDocument/2006/relationships/hyperlink" Target="https://www.iwwfed-ea.net/cableski/26GER013/" TargetMode="External"/><Relationship Id="rId1" Type="http://schemas.openxmlformats.org/officeDocument/2006/relationships/hyperlink" Target="https://www.iwwfed-ea.org/cableski/rl2025/wbw/index.php?skier=GER842000565" TargetMode="External"/><Relationship Id="rId6" Type="http://schemas.openxmlformats.org/officeDocument/2006/relationships/hyperlink" Target="https://www.iwwfed-ea.org/cableski/rl2025/wbw/index.php?skier=POL642023302" TargetMode="External"/><Relationship Id="rId15" Type="http://schemas.openxmlformats.org/officeDocument/2006/relationships/hyperlink" Target="https://www.iwwfed-ea.org/cableski/rl2025/wbw/index.php?skier=SVK832001600" TargetMode="External"/><Relationship Id="rId23" Type="http://schemas.openxmlformats.org/officeDocument/2006/relationships/hyperlink" Target="https://www.iwwfed-ea.org/cableski/rl2025/wbw/index.php?skier=SVK642001186" TargetMode="External"/><Relationship Id="rId28" Type="http://schemas.openxmlformats.org/officeDocument/2006/relationships/hyperlink" Target="https://www.iwwfed-ea.org/cableski/25AUT008/" TargetMode="External"/><Relationship Id="rId36" Type="http://schemas.openxmlformats.org/officeDocument/2006/relationships/hyperlink" Target="https://www.iwwfed-ea.org/cableski/rl2025/wbw/index.php?skier=GER982016443" TargetMode="External"/><Relationship Id="rId49" Type="http://schemas.openxmlformats.org/officeDocument/2006/relationships/hyperlink" Target="https://www.iwwfed-ea.org/cableski/rl2025/wbw/index.php?skier=POL982020566" TargetMode="External"/><Relationship Id="rId57" Type="http://schemas.openxmlformats.org/officeDocument/2006/relationships/hyperlink" Target="https://www.iwwfed-ea.org/cableski/rl2025/wbw/index.php?skier=POL982020515" TargetMode="External"/><Relationship Id="rId10" Type="http://schemas.openxmlformats.org/officeDocument/2006/relationships/hyperlink" Target="https://www.iwwfed-ea.org/cableski/rl2025/wbw/index.php?skier=GER972001660" TargetMode="External"/><Relationship Id="rId31" Type="http://schemas.openxmlformats.org/officeDocument/2006/relationships/hyperlink" Target="https://iwwfed-ea.net/cableski/26AUT003/" TargetMode="External"/><Relationship Id="rId44" Type="http://schemas.openxmlformats.org/officeDocument/2006/relationships/hyperlink" Target="https://www.iwwfed-ea.org/cableski/25EURO13/" TargetMode="External"/><Relationship Id="rId52" Type="http://schemas.openxmlformats.org/officeDocument/2006/relationships/hyperlink" Target="https://www.iwwfed-ea.org/cableski/25POL006/" TargetMode="External"/><Relationship Id="rId60" Type="http://schemas.openxmlformats.org/officeDocument/2006/relationships/hyperlink" Target="https://iwwfed-ea.net/cableski/rl2026/wbw/index.php?skier=GER982016635" TargetMode="External"/><Relationship Id="rId65" Type="http://schemas.openxmlformats.org/officeDocument/2006/relationships/hyperlink" Target="https://iwwfed-ea.net/cableski/26AUT003/" TargetMode="External"/><Relationship Id="rId73" Type="http://schemas.openxmlformats.org/officeDocument/2006/relationships/hyperlink" Target="https://iwwfed-ea.net/cableski/25POL006/" TargetMode="External"/><Relationship Id="rId78" Type="http://schemas.openxmlformats.org/officeDocument/2006/relationships/hyperlink" Target="https://iwwfed-ea.net/cableski/rl2026/wbw/index.php?skier=GER682001605" TargetMode="External"/><Relationship Id="rId81" Type="http://schemas.openxmlformats.org/officeDocument/2006/relationships/hyperlink" Target="https://iwwfed-ea.net/cableski/26AUT003/" TargetMode="External"/><Relationship Id="rId86" Type="http://schemas.openxmlformats.org/officeDocument/2006/relationships/hyperlink" Target="https://iwwfed-ea.net/cableski/rl2026/wbw/index.php?skier=SVK562001415" TargetMode="External"/><Relationship Id="rId94" Type="http://schemas.openxmlformats.org/officeDocument/2006/relationships/hyperlink" Target="https://iwwfed-ea.net/cableski/26SVK004/" TargetMode="External"/><Relationship Id="rId99" Type="http://schemas.openxmlformats.org/officeDocument/2006/relationships/printerSettings" Target="../printerSettings/printerSettings2.bin"/><Relationship Id="rId4" Type="http://schemas.openxmlformats.org/officeDocument/2006/relationships/hyperlink" Target="https://www.iwwfed-ea.org/cableski/rl2025/wbw/index.php?skier=SVK182001460" TargetMode="External"/><Relationship Id="rId9" Type="http://schemas.openxmlformats.org/officeDocument/2006/relationships/hyperlink" Target="https://www.iwwfed-ea.org/cableski/25POL005/" TargetMode="External"/><Relationship Id="rId13" Type="http://schemas.openxmlformats.org/officeDocument/2006/relationships/hyperlink" Target="https://www.iwwfed-ea.org/cableski/25AUT008/" TargetMode="External"/><Relationship Id="rId18" Type="http://schemas.openxmlformats.org/officeDocument/2006/relationships/hyperlink" Target="https://www.iwwfed-ea.org/cableski/rl2025/wbw/index.php?skier=SVK262016654" TargetMode="External"/><Relationship Id="rId39" Type="http://schemas.openxmlformats.org/officeDocument/2006/relationships/hyperlink" Target="https://www.iwwfed-ea.org/cableski/rl2025/wbw/index.php?skier=IWF100200032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wwfed-ea.org/cableski/25EURO13/" TargetMode="External"/><Relationship Id="rId21" Type="http://schemas.openxmlformats.org/officeDocument/2006/relationships/hyperlink" Target="https://www.iwwfed-ea.org/cableski/rl2025/wbw/index.php?skier=POL512009403" TargetMode="External"/><Relationship Id="rId42" Type="http://schemas.openxmlformats.org/officeDocument/2006/relationships/hyperlink" Target="https://www.iwwfed-ea.org/cableski/rl2025/wbw/index.php?skier=AUT932001435" TargetMode="External"/><Relationship Id="rId47" Type="http://schemas.openxmlformats.org/officeDocument/2006/relationships/hyperlink" Target="https://www.iwwfed-ea.org/cableski/25EURO14/" TargetMode="External"/><Relationship Id="rId63" Type="http://schemas.openxmlformats.org/officeDocument/2006/relationships/hyperlink" Target="https://iwwfed-ea.net/cableski/26SVK004/" TargetMode="External"/><Relationship Id="rId68" Type="http://schemas.openxmlformats.org/officeDocument/2006/relationships/hyperlink" Target="https://www.iwwfed-ea.org/cableski/rl2025/wbw/index.php?skier=GER682001605" TargetMode="External"/><Relationship Id="rId84" Type="http://schemas.openxmlformats.org/officeDocument/2006/relationships/hyperlink" Target="https://www.iwwfed-ea.org/cableski/25POL006/" TargetMode="External"/><Relationship Id="rId89" Type="http://schemas.openxmlformats.org/officeDocument/2006/relationships/hyperlink" Target="https://www.iwwfed-ea.org/cableski/rl2025/wbw/index.php?skier=SVK982018338" TargetMode="External"/><Relationship Id="rId7" Type="http://schemas.openxmlformats.org/officeDocument/2006/relationships/hyperlink" Target="https://www.iwwfed-ea.org/cableski/rl2025/wbw/index.php?skier=GER952000044" TargetMode="External"/><Relationship Id="rId71" Type="http://schemas.openxmlformats.org/officeDocument/2006/relationships/hyperlink" Target="https://www.iwwfed-ea.org/cableski/25AUT008/" TargetMode="External"/><Relationship Id="rId92" Type="http://schemas.openxmlformats.org/officeDocument/2006/relationships/hyperlink" Target="https://iwwfed-ea.net/cableski/26SVK004/" TargetMode="External"/><Relationship Id="rId2" Type="http://schemas.openxmlformats.org/officeDocument/2006/relationships/hyperlink" Target="https://www.iwwfed-ea.org/cableski/25GER001/" TargetMode="External"/><Relationship Id="rId16" Type="http://schemas.openxmlformats.org/officeDocument/2006/relationships/hyperlink" Target="https://www.iwwfed-ea.org/cableski/rl2025/wbw/index.php?skier=GER982016537" TargetMode="External"/><Relationship Id="rId29" Type="http://schemas.openxmlformats.org/officeDocument/2006/relationships/hyperlink" Target="https://www.iwwfed-ea.org/cableski/rl2025/wbw/index.php?skier=IWF100200005" TargetMode="External"/><Relationship Id="rId11" Type="http://schemas.openxmlformats.org/officeDocument/2006/relationships/hyperlink" Target="https://www.iwwfed-ea.org/cableski/rl2025/wbw/index.php?skier=GER652000733" TargetMode="External"/><Relationship Id="rId24" Type="http://schemas.openxmlformats.org/officeDocument/2006/relationships/hyperlink" Target="https://www.iwwfed-ea.org/cableski/25GER001/" TargetMode="External"/><Relationship Id="rId32" Type="http://schemas.openxmlformats.org/officeDocument/2006/relationships/hyperlink" Target="https://www.iwwfed-ea.org/cableski/rl2025/wbw/index.php?skier=GER912001662" TargetMode="External"/><Relationship Id="rId37" Type="http://schemas.openxmlformats.org/officeDocument/2006/relationships/hyperlink" Target="https://www.iwwfed-ea.org/cableski/25POL006/" TargetMode="External"/><Relationship Id="rId40" Type="http://schemas.openxmlformats.org/officeDocument/2006/relationships/hyperlink" Target="https://www.iwwfed-ea.org/cableski/rl2025/wbw/index.php?skier=POL222020697" TargetMode="External"/><Relationship Id="rId45" Type="http://schemas.openxmlformats.org/officeDocument/2006/relationships/hyperlink" Target="https://www.iwwfed-ea.org/cableski/25AUT030/" TargetMode="External"/><Relationship Id="rId53" Type="http://schemas.openxmlformats.org/officeDocument/2006/relationships/hyperlink" Target="https://www.iwwfed-ea.org/cableski/rl2025/wbw/index.php?skier=POL982020515" TargetMode="External"/><Relationship Id="rId58" Type="http://schemas.openxmlformats.org/officeDocument/2006/relationships/hyperlink" Target="https://www.iwwfed-ea.org/cableski/25POL006/" TargetMode="External"/><Relationship Id="rId66" Type="http://schemas.openxmlformats.org/officeDocument/2006/relationships/hyperlink" Target="https://iwwfed-ea.net/cableski/26NED002/" TargetMode="External"/><Relationship Id="rId74" Type="http://schemas.openxmlformats.org/officeDocument/2006/relationships/hyperlink" Target="https://www.iwwfed-ea.org/cableski/25POL006/" TargetMode="External"/><Relationship Id="rId79" Type="http://schemas.openxmlformats.org/officeDocument/2006/relationships/hyperlink" Target="https://www.iwwfed-ea.org/cableski/rl2025/wbw/index.php?skier=GER712001604" TargetMode="External"/><Relationship Id="rId87" Type="http://schemas.openxmlformats.org/officeDocument/2006/relationships/hyperlink" Target="https://www.iwwfed-ea.org/cableski/rl2025/wbw/index.php?skier=IWF100200025" TargetMode="External"/><Relationship Id="rId102" Type="http://schemas.openxmlformats.org/officeDocument/2006/relationships/hyperlink" Target="https://www.iwwfed-ea.org/cableski/rl2025/wbw/index.php?skier=GER062001658" TargetMode="External"/><Relationship Id="rId5" Type="http://schemas.openxmlformats.org/officeDocument/2006/relationships/hyperlink" Target="https://www.iwwfed-ea.org/cableski/rl2025/wbw/index.php?skier=GER112001236" TargetMode="External"/><Relationship Id="rId61" Type="http://schemas.openxmlformats.org/officeDocument/2006/relationships/hyperlink" Target="https://www.iwwfed-ea.org/cableski/25EURO13/" TargetMode="External"/><Relationship Id="rId82" Type="http://schemas.openxmlformats.org/officeDocument/2006/relationships/hyperlink" Target="https://www.iwwfed-ea.org/cableski/25POL006/" TargetMode="External"/><Relationship Id="rId90" Type="http://schemas.openxmlformats.org/officeDocument/2006/relationships/hyperlink" Target="https://iwwfed-ea.net/cableski/26AUT003/" TargetMode="External"/><Relationship Id="rId95" Type="http://schemas.openxmlformats.org/officeDocument/2006/relationships/hyperlink" Target="https://iwwfed-ea.net/cableski/26SVK004/" TargetMode="External"/><Relationship Id="rId19" Type="http://schemas.openxmlformats.org/officeDocument/2006/relationships/hyperlink" Target="https://www.iwwfed-ea.org/cableski/rl2025/wbw/index.php?skier=POL442001322" TargetMode="External"/><Relationship Id="rId14" Type="http://schemas.openxmlformats.org/officeDocument/2006/relationships/hyperlink" Target="https://www.iwwfed-ea.org/cableski/25GER014/" TargetMode="External"/><Relationship Id="rId22" Type="http://schemas.openxmlformats.org/officeDocument/2006/relationships/hyperlink" Target="https://www.iwwfed-ea.org/cableski/25POL006/" TargetMode="External"/><Relationship Id="rId27" Type="http://schemas.openxmlformats.org/officeDocument/2006/relationships/hyperlink" Target="https://www.iwwfed-ea.org/cableski/rl2025/wbw/index.php?skier=GER982016368" TargetMode="External"/><Relationship Id="rId30" Type="http://schemas.openxmlformats.org/officeDocument/2006/relationships/hyperlink" Target="https://www.iwwfed-ea.org/cableski/rl2025/wbw/index.php?skier=AUT342011478" TargetMode="External"/><Relationship Id="rId35" Type="http://schemas.openxmlformats.org/officeDocument/2006/relationships/hyperlink" Target="https://www.iwwfed-ea.org/cableski/25GER011/" TargetMode="External"/><Relationship Id="rId43" Type="http://schemas.openxmlformats.org/officeDocument/2006/relationships/hyperlink" Target="https://www.iwwfed-ea.org/cableski/rl2025/wbw/index.php?skier=IWF100200032" TargetMode="External"/><Relationship Id="rId48" Type="http://schemas.openxmlformats.org/officeDocument/2006/relationships/hyperlink" Target="https://www.iwwfed-ea.org/cableski/rl2025/wbw/index.php?skier=IWF100200007" TargetMode="External"/><Relationship Id="rId56" Type="http://schemas.openxmlformats.org/officeDocument/2006/relationships/hyperlink" Target="https://www.iwwfed-ea.org/cableski/25POL006/" TargetMode="External"/><Relationship Id="rId64" Type="http://schemas.openxmlformats.org/officeDocument/2006/relationships/hyperlink" Target="https://iwwfed-ea.net/cableski/26SVK004/" TargetMode="External"/><Relationship Id="rId69" Type="http://schemas.openxmlformats.org/officeDocument/2006/relationships/hyperlink" Target="https://www.iwwfed-ea.org/cableski/rl2025/wbw/index.php?skier=GER942001661" TargetMode="External"/><Relationship Id="rId77" Type="http://schemas.openxmlformats.org/officeDocument/2006/relationships/hyperlink" Target="https://www.iwwfed-ea.org/cableski/rl2025/wbw/index.php?skier=POL242001555" TargetMode="External"/><Relationship Id="rId100" Type="http://schemas.openxmlformats.org/officeDocument/2006/relationships/hyperlink" Target="https://iwwfed-ea.net/cableski/26AUT003/" TargetMode="External"/><Relationship Id="rId105" Type="http://schemas.openxmlformats.org/officeDocument/2006/relationships/drawing" Target="../drawings/drawing3.xml"/><Relationship Id="rId8" Type="http://schemas.openxmlformats.org/officeDocument/2006/relationships/hyperlink" Target="https://www.iwwfed-ea.org/cableski/25SVK001/" TargetMode="External"/><Relationship Id="rId51" Type="http://schemas.openxmlformats.org/officeDocument/2006/relationships/hyperlink" Target="https://www.iwwfed-ea.org/cableski/rl2025/wbw/index.php?skier=SVK982018338" TargetMode="External"/><Relationship Id="rId72" Type="http://schemas.openxmlformats.org/officeDocument/2006/relationships/hyperlink" Target="https://www.iwwfed-ea.org/cableski/rl2025/wbw/index.php?skier=SVK982018329" TargetMode="External"/><Relationship Id="rId80" Type="http://schemas.openxmlformats.org/officeDocument/2006/relationships/hyperlink" Target="https://www.iwwfed-ea.org/cableski/25GER001/" TargetMode="External"/><Relationship Id="rId85" Type="http://schemas.openxmlformats.org/officeDocument/2006/relationships/hyperlink" Target="https://www.iwwfed-ea.org/cableski/rl2025/wbw/index.php?skier=SVK982018330" TargetMode="External"/><Relationship Id="rId93" Type="http://schemas.openxmlformats.org/officeDocument/2006/relationships/hyperlink" Target="https://iwwfed-ea.net/cableski/26SVK004/" TargetMode="External"/><Relationship Id="rId98" Type="http://schemas.openxmlformats.org/officeDocument/2006/relationships/hyperlink" Target="https://iwwfed-ea.net/cableski/26AUT003/" TargetMode="External"/><Relationship Id="rId3" Type="http://schemas.openxmlformats.org/officeDocument/2006/relationships/hyperlink" Target="https://www.iwwfed-ea.org/cableski/rl2025/wbw/index.php?skier=SVK182001460" TargetMode="External"/><Relationship Id="rId12" Type="http://schemas.openxmlformats.org/officeDocument/2006/relationships/hyperlink" Target="https://www.iwwfed-ea.org/cableski/25AUT008/" TargetMode="External"/><Relationship Id="rId17" Type="http://schemas.openxmlformats.org/officeDocument/2006/relationships/hyperlink" Target="https://www.iwwfed-ea.org/cableski/25GER001/" TargetMode="External"/><Relationship Id="rId25" Type="http://schemas.openxmlformats.org/officeDocument/2006/relationships/hyperlink" Target="https://www.iwwfed-ea.org/cableski/rl2025/wbw/index.php?skier=GER202000360" TargetMode="External"/><Relationship Id="rId33" Type="http://schemas.openxmlformats.org/officeDocument/2006/relationships/hyperlink" Target="https://www.iwwfed-ea.org/cableski/25AUT008/" TargetMode="External"/><Relationship Id="rId38" Type="http://schemas.openxmlformats.org/officeDocument/2006/relationships/hyperlink" Target="https://www.iwwfed-ea.org/cableski/rl2025/wbw/index.php?skier=POL142001429" TargetMode="External"/><Relationship Id="rId46" Type="http://schemas.openxmlformats.org/officeDocument/2006/relationships/hyperlink" Target="https://www.iwwfed-ea.org/cableski/rl2025/wbw/index.php?skier=POL642023302" TargetMode="External"/><Relationship Id="rId59" Type="http://schemas.openxmlformats.org/officeDocument/2006/relationships/hyperlink" Target="https://www.iwwfed-ea.org/cableski/rl2025/wbw/index.php?skier=POL982020579" TargetMode="External"/><Relationship Id="rId67" Type="http://schemas.openxmlformats.org/officeDocument/2006/relationships/hyperlink" Target="https://www.iwwfed-ea.org/cableski/25POL006/" TargetMode="External"/><Relationship Id="rId103" Type="http://schemas.openxmlformats.org/officeDocument/2006/relationships/hyperlink" Target="https://www.iwwfed-ea.net/cableski/26POL006/" TargetMode="External"/><Relationship Id="rId20" Type="http://schemas.openxmlformats.org/officeDocument/2006/relationships/hyperlink" Target="https://www.iwwfed-ea.org/cableski/25POL005/" TargetMode="External"/><Relationship Id="rId41" Type="http://schemas.openxmlformats.org/officeDocument/2006/relationships/hyperlink" Target="https://www.iwwfed-ea.org/cableski/25POL006/" TargetMode="External"/><Relationship Id="rId54" Type="http://schemas.openxmlformats.org/officeDocument/2006/relationships/hyperlink" Target="https://www.iwwfed-ea.org/cableski/25POL006/" TargetMode="External"/><Relationship Id="rId62" Type="http://schemas.openxmlformats.org/officeDocument/2006/relationships/hyperlink" Target="https://www.iwwfed-ea.org/cableski/rl2025/wbw/index.php?skier=IWF100200032" TargetMode="External"/><Relationship Id="rId70" Type="http://schemas.openxmlformats.org/officeDocument/2006/relationships/hyperlink" Target="https://www.iwwfed-ea.org/cableski/rl2025/wbw/index.php?skier=GER912001662" TargetMode="External"/><Relationship Id="rId75" Type="http://schemas.openxmlformats.org/officeDocument/2006/relationships/hyperlink" Target="https://www.iwwfed-ea.org/cableski/rl2025/wbw/index.php?skier=SVK982018332" TargetMode="External"/><Relationship Id="rId83" Type="http://schemas.openxmlformats.org/officeDocument/2006/relationships/hyperlink" Target="https://www.iwwfed-ea.org/cableski/rl2025/wbw/index.php?skier=POL982020594" TargetMode="External"/><Relationship Id="rId88" Type="http://schemas.openxmlformats.org/officeDocument/2006/relationships/hyperlink" Target="https://iwwfed-ea.net/cableski/26AUT003/" TargetMode="External"/><Relationship Id="rId91" Type="http://schemas.openxmlformats.org/officeDocument/2006/relationships/hyperlink" Target="https://iwwfed-ea.net/cableski/25GER001/" TargetMode="External"/><Relationship Id="rId96" Type="http://schemas.openxmlformats.org/officeDocument/2006/relationships/hyperlink" Target="https://iwwfed-ea.net/cableski/26SVK004/" TargetMode="External"/><Relationship Id="rId1" Type="http://schemas.openxmlformats.org/officeDocument/2006/relationships/hyperlink" Target="https://www.iwwfed-ea.org/cableski/rl2025/wbw/index.php?skier=GER522023888" TargetMode="External"/><Relationship Id="rId6" Type="http://schemas.openxmlformats.org/officeDocument/2006/relationships/hyperlink" Target="https://www.iwwfed-ea.org/cableski/25GER014/" TargetMode="External"/><Relationship Id="rId15" Type="http://schemas.openxmlformats.org/officeDocument/2006/relationships/hyperlink" Target="https://www.iwwfed-ea.org/cableski/rl2025/wbw/index.php?skier=SVK562001415" TargetMode="External"/><Relationship Id="rId23" Type="http://schemas.openxmlformats.org/officeDocument/2006/relationships/hyperlink" Target="https://www.iwwfed-ea.org/cableski/rl2025/wbw/index.php?skier=GER942001661" TargetMode="External"/><Relationship Id="rId28" Type="http://schemas.openxmlformats.org/officeDocument/2006/relationships/hyperlink" Target="https://www.iwwfed-ea.org/cableski/25GER011/" TargetMode="External"/><Relationship Id="rId36" Type="http://schemas.openxmlformats.org/officeDocument/2006/relationships/hyperlink" Target="https://www.iwwfed-ea.org/cableski/rl2025/wbw/index.php?skier=POL032023969" TargetMode="External"/><Relationship Id="rId49" Type="http://schemas.openxmlformats.org/officeDocument/2006/relationships/hyperlink" Target="https://www.iwwfed-ea.org/cableski/rl2025/wbw/index.php?skier=SVK982018329" TargetMode="External"/><Relationship Id="rId57" Type="http://schemas.openxmlformats.org/officeDocument/2006/relationships/hyperlink" Target="https://www.iwwfed-ea.org/cableski/rl2025/wbw/index.php?skier=POL982020614" TargetMode="External"/><Relationship Id="rId10" Type="http://schemas.openxmlformats.org/officeDocument/2006/relationships/hyperlink" Target="https://www.iwwfed-ea.org/cableski/rl2025/wbw/index.php?skier=GER652001606" TargetMode="External"/><Relationship Id="rId31" Type="http://schemas.openxmlformats.org/officeDocument/2006/relationships/hyperlink" Target="https://www.iwwfed-ea.org/cableski/rl2025/wbw/index.php?skier=IWF100200025" TargetMode="External"/><Relationship Id="rId44" Type="http://schemas.openxmlformats.org/officeDocument/2006/relationships/hyperlink" Target="https://www.iwwfed-ea.org/cableski/rl2025/wbw/index.php?skier=AUT912001371" TargetMode="External"/><Relationship Id="rId52" Type="http://schemas.openxmlformats.org/officeDocument/2006/relationships/hyperlink" Target="https://www.iwwfed-ea.org/cableski/rl2025/wbw/index.php?skier=GER982016635" TargetMode="External"/><Relationship Id="rId60" Type="http://schemas.openxmlformats.org/officeDocument/2006/relationships/hyperlink" Target="https://www.iwwfed-ea.org/cableski/rl2025/wbw/index.php?skier=SVK982018330" TargetMode="External"/><Relationship Id="rId65" Type="http://schemas.openxmlformats.org/officeDocument/2006/relationships/hyperlink" Target="https://iwwfed-ea.net/cableski/26AUT003/" TargetMode="External"/><Relationship Id="rId73" Type="http://schemas.openxmlformats.org/officeDocument/2006/relationships/hyperlink" Target="https://www.iwwfed-ea.org/cableski/rl2025/wbw/index.php?skier=POL032023969" TargetMode="External"/><Relationship Id="rId78" Type="http://schemas.openxmlformats.org/officeDocument/2006/relationships/hyperlink" Target="https://www.iwwfed-ea.org/cableski/25POL006/" TargetMode="External"/><Relationship Id="rId81" Type="http://schemas.openxmlformats.org/officeDocument/2006/relationships/hyperlink" Target="https://www.iwwfed-ea.org/cableski/rl2025/wbw/index.php?skier=POL982020515" TargetMode="External"/><Relationship Id="rId86" Type="http://schemas.openxmlformats.org/officeDocument/2006/relationships/hyperlink" Target="https://www.iwwfed-ea.org/cableski/25EURO13/" TargetMode="External"/><Relationship Id="rId94" Type="http://schemas.openxmlformats.org/officeDocument/2006/relationships/hyperlink" Target="https://iwwfed-ea.net/cableski/26NED002/" TargetMode="External"/><Relationship Id="rId99" Type="http://schemas.openxmlformats.org/officeDocument/2006/relationships/hyperlink" Target="https://iwwfed-ea.net/cableski/26AUT003/" TargetMode="External"/><Relationship Id="rId101" Type="http://schemas.openxmlformats.org/officeDocument/2006/relationships/hyperlink" Target="https://iwwfed-ea.net/cableski/26SVK004/" TargetMode="External"/><Relationship Id="rId4" Type="http://schemas.openxmlformats.org/officeDocument/2006/relationships/hyperlink" Target="https://www.iwwfed-ea.org/cableski/25GER014/" TargetMode="External"/><Relationship Id="rId9" Type="http://schemas.openxmlformats.org/officeDocument/2006/relationships/hyperlink" Target="https://www.iwwfed-ea.org/cableski/rl2025/wbw/index.php?skier=SVK072001011" TargetMode="External"/><Relationship Id="rId13" Type="http://schemas.openxmlformats.org/officeDocument/2006/relationships/hyperlink" Target="https://www.iwwfed-ea.org/cableski/rl2025/wbw/index.php?skier=GER422000385" TargetMode="External"/><Relationship Id="rId18" Type="http://schemas.openxmlformats.org/officeDocument/2006/relationships/hyperlink" Target="https://www.iwwfed-ea.org/cableski/rl2025/wbw/index.php?skier=GER682001605" TargetMode="External"/><Relationship Id="rId39" Type="http://schemas.openxmlformats.org/officeDocument/2006/relationships/hyperlink" Target="https://www.iwwfed-ea.org/cableski/25POL006/" TargetMode="External"/><Relationship Id="rId34" Type="http://schemas.openxmlformats.org/officeDocument/2006/relationships/hyperlink" Target="https://www.iwwfed-ea.org/cableski/rl2025/wbw/index.php?skier=SVK982018329" TargetMode="External"/><Relationship Id="rId50" Type="http://schemas.openxmlformats.org/officeDocument/2006/relationships/hyperlink" Target="https://www.iwwfed-ea.org/cableski/rl2025/wbw/index.php?skier=SVK982018332" TargetMode="External"/><Relationship Id="rId55" Type="http://schemas.openxmlformats.org/officeDocument/2006/relationships/hyperlink" Target="https://www.iwwfed-ea.org/cableski/rl2025/wbw/index.php?skier=POL982020594" TargetMode="External"/><Relationship Id="rId76" Type="http://schemas.openxmlformats.org/officeDocument/2006/relationships/hyperlink" Target="https://www.iwwfed-ea.org/cableski/rl2025/wbw/index.php?skier=GER982016635" TargetMode="External"/><Relationship Id="rId97" Type="http://schemas.openxmlformats.org/officeDocument/2006/relationships/hyperlink" Target="https://iwwfed-ea.net/cableski/26SVK004/" TargetMode="External"/><Relationship Id="rId10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iwwfed-ea.org/cableski/rl2025/wbw/index.php?skier=GER842000565" TargetMode="External"/><Relationship Id="rId13" Type="http://schemas.openxmlformats.org/officeDocument/2006/relationships/hyperlink" Target="https://iwwfed-ea.org/cableski/rl2025/wbw/index.php?skier=IWF100200007" TargetMode="External"/><Relationship Id="rId18" Type="http://schemas.openxmlformats.org/officeDocument/2006/relationships/hyperlink" Target="https://iwwfed-ea.org/cableski/rl2025/wbw/index.php?skier=GER712001604" TargetMode="External"/><Relationship Id="rId26" Type="http://schemas.openxmlformats.org/officeDocument/2006/relationships/hyperlink" Target="https://iwwfed-ea.net/cableski/rl2026/wbw/index.php?skier=GER522023888" TargetMode="External"/><Relationship Id="rId3" Type="http://schemas.openxmlformats.org/officeDocument/2006/relationships/hyperlink" Target="https://iwwfed-ea.org/cableski/rl2025/wbw/index.php?skier=GER942001661" TargetMode="External"/><Relationship Id="rId21" Type="http://schemas.openxmlformats.org/officeDocument/2006/relationships/hyperlink" Target="https://iwwfed-ea.org/cableski/rl2025/wbw/index.php?skier=POL032023969" TargetMode="External"/><Relationship Id="rId34" Type="http://schemas.openxmlformats.org/officeDocument/2006/relationships/drawing" Target="../drawings/drawing4.xml"/><Relationship Id="rId7" Type="http://schemas.openxmlformats.org/officeDocument/2006/relationships/hyperlink" Target="https://iwwfed-ea.org/cableski/rl2025/wbw/index.php?skier=POL442001322" TargetMode="External"/><Relationship Id="rId12" Type="http://schemas.openxmlformats.org/officeDocument/2006/relationships/hyperlink" Target="https://iwwfed-ea.org/cableski/rl2025/wbw/index.php?skier=GER682001605" TargetMode="External"/><Relationship Id="rId17" Type="http://schemas.openxmlformats.org/officeDocument/2006/relationships/hyperlink" Target="https://www.iwwfed-ea.org/cableski/rl2025/wbw/index.php?skier=GER652000733" TargetMode="External"/><Relationship Id="rId25" Type="http://schemas.openxmlformats.org/officeDocument/2006/relationships/hyperlink" Target="https://iwwfed-ea.net/cableski/rl2026/wbw/index.php?skier=ISR302001650" TargetMode="External"/><Relationship Id="rId33" Type="http://schemas.openxmlformats.org/officeDocument/2006/relationships/printerSettings" Target="../printerSettings/printerSettings4.bin"/><Relationship Id="rId2" Type="http://schemas.openxmlformats.org/officeDocument/2006/relationships/hyperlink" Target="https://iwwfed-ea.org/cableski/rl2025/wbw/index.php?skier=SVK182001460" TargetMode="External"/><Relationship Id="rId16" Type="http://schemas.openxmlformats.org/officeDocument/2006/relationships/hyperlink" Target="https://iwwfed-ea.org/cableski/rl2025/wbw/index.php?skier=POL642023302" TargetMode="External"/><Relationship Id="rId20" Type="http://schemas.openxmlformats.org/officeDocument/2006/relationships/hyperlink" Target="https://iwwfed-ea.org/cableski/rl2025/wbw/index.php?skier=GER682001605" TargetMode="External"/><Relationship Id="rId29" Type="http://schemas.openxmlformats.org/officeDocument/2006/relationships/hyperlink" Target="https://iwwfed-ea.org/cableski/rl2025/wbw/index.php?skier=GER972001660" TargetMode="External"/><Relationship Id="rId1" Type="http://schemas.openxmlformats.org/officeDocument/2006/relationships/hyperlink" Target="https://iwwfed-ea.org/cableski/rl2025/wbw/index.php?skier=GER652001606" TargetMode="External"/><Relationship Id="rId6" Type="http://schemas.openxmlformats.org/officeDocument/2006/relationships/hyperlink" Target="https://iwwfed-ea.org/cableski/rl2025/wbw/index.php?skier=POL512009403" TargetMode="External"/><Relationship Id="rId11" Type="http://schemas.openxmlformats.org/officeDocument/2006/relationships/hyperlink" Target="https://iwwfed-ea.org/cableski/rl2025/wbw/index.php?skier=SVK072001011" TargetMode="External"/><Relationship Id="rId24" Type="http://schemas.openxmlformats.org/officeDocument/2006/relationships/hyperlink" Target="https://www.iwwfed-ea.org/cableski/rl2025/wbw/index.php?skier=SVK072001011" TargetMode="External"/><Relationship Id="rId32" Type="http://schemas.openxmlformats.org/officeDocument/2006/relationships/hyperlink" Target="https://iwwfed-ea.org/cableski/rl2025/wbw/index.php?skier=GER942001661" TargetMode="External"/><Relationship Id="rId5" Type="http://schemas.openxmlformats.org/officeDocument/2006/relationships/hyperlink" Target="https://iwwfed-ea.org/cableski/rl2025/wbw/index.php?skier=GER982016368" TargetMode="External"/><Relationship Id="rId15" Type="http://schemas.openxmlformats.org/officeDocument/2006/relationships/hyperlink" Target="https://iwwfed-ea.org/cableski/rl2025/wbw/index.php?skier=SVK562001415" TargetMode="External"/><Relationship Id="rId23" Type="http://schemas.openxmlformats.org/officeDocument/2006/relationships/hyperlink" Target="https://iwwfed-ea.org/cableski/rl2025/wbw/index.php?skier=GER942001661" TargetMode="External"/><Relationship Id="rId28" Type="http://schemas.openxmlformats.org/officeDocument/2006/relationships/hyperlink" Target="https://iwwfed-ea.net/cableski/rl2026/wbw/index.php?skier=GER712001604" TargetMode="External"/><Relationship Id="rId10" Type="http://schemas.openxmlformats.org/officeDocument/2006/relationships/hyperlink" Target="https://iwwfed-ea.org/cableski/rl2025/wbw/index.php?skier=GER422000385" TargetMode="External"/><Relationship Id="rId19" Type="http://schemas.openxmlformats.org/officeDocument/2006/relationships/hyperlink" Target="https://iwwfed-ea.org/cableski/rl2025/wbw/index.php?skier=GER912001662" TargetMode="External"/><Relationship Id="rId31" Type="http://schemas.openxmlformats.org/officeDocument/2006/relationships/hyperlink" Target="https://www.iwwfed-ea.net/cableski/rl2026/eame/index.php?skier=POL792000987" TargetMode="External"/><Relationship Id="rId4" Type="http://schemas.openxmlformats.org/officeDocument/2006/relationships/hyperlink" Target="https://iwwfed-ea.org/cableski/rl2025/wbw/index.php?skier=AUT932001435" TargetMode="External"/><Relationship Id="rId9" Type="http://schemas.openxmlformats.org/officeDocument/2006/relationships/hyperlink" Target="https://iwwfed-ea.org/cableski/rl2025/wbw/index.php?skier=GER952000044" TargetMode="External"/><Relationship Id="rId14" Type="http://schemas.openxmlformats.org/officeDocument/2006/relationships/hyperlink" Target="https://iwwfed-ea.org/cableski/rl2025/wbw/index.php?skier=IWF100200005" TargetMode="External"/><Relationship Id="rId22" Type="http://schemas.openxmlformats.org/officeDocument/2006/relationships/hyperlink" Target="https://iwwfed-ea.org/cableski/rl2025/wbw/index.php?skier=GER972001660" TargetMode="External"/><Relationship Id="rId27" Type="http://schemas.openxmlformats.org/officeDocument/2006/relationships/hyperlink" Target="https://iwwfed-ea.net/cableski/rl2026/wbw/index.php?skier=GER972001660" TargetMode="External"/><Relationship Id="rId30" Type="http://schemas.openxmlformats.org/officeDocument/2006/relationships/hyperlink" Target="https://iwwfed-ea.org/cableski/rl2025/wbw/index.php?skier=GER682001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9"/>
  <sheetViews>
    <sheetView tabSelected="1" showWhiteSpace="0" view="pageBreakPreview" topLeftCell="A105" zoomScale="95" zoomScaleNormal="100" zoomScaleSheetLayoutView="95" zoomScalePageLayoutView="106" workbookViewId="0">
      <selection activeCell="D135" sqref="D135"/>
    </sheetView>
  </sheetViews>
  <sheetFormatPr defaultRowHeight="15" x14ac:dyDescent="0.25"/>
  <cols>
    <col min="1" max="1" width="5" style="217" customWidth="1"/>
    <col min="2" max="2" width="17.5703125" style="218" customWidth="1"/>
    <col min="3" max="3" width="6.7109375" style="279" customWidth="1"/>
    <col min="4" max="4" width="6.7109375" style="217" customWidth="1"/>
    <col min="5" max="5" width="7.28515625" style="179" customWidth="1"/>
    <col min="6" max="6" width="13.28515625" style="8" customWidth="1"/>
    <col min="7" max="7" width="7.42578125" style="217" customWidth="1"/>
    <col min="8" max="8" width="10" style="217" customWidth="1"/>
    <col min="9" max="9" width="6.7109375" style="217" customWidth="1"/>
    <col min="10" max="10" width="10.28515625" style="326" customWidth="1"/>
    <col min="11" max="16384" width="9.140625" style="217"/>
  </cols>
  <sheetData>
    <row r="1" spans="1:10" x14ac:dyDescent="0.25">
      <c r="A1" s="594" t="s">
        <v>175</v>
      </c>
      <c r="B1" s="594"/>
      <c r="C1" s="594"/>
      <c r="D1" s="594"/>
      <c r="E1" s="594"/>
      <c r="F1" s="594"/>
      <c r="G1" s="594"/>
      <c r="H1" s="594"/>
      <c r="I1" s="594"/>
      <c r="J1" s="594"/>
    </row>
    <row r="2" spans="1:10" x14ac:dyDescent="0.25">
      <c r="A2" s="594" t="s">
        <v>261</v>
      </c>
      <c r="B2" s="594"/>
      <c r="C2" s="594"/>
      <c r="D2" s="594"/>
      <c r="E2" s="594"/>
      <c r="F2" s="594"/>
      <c r="G2" s="594"/>
      <c r="H2" s="594"/>
      <c r="I2" s="594"/>
      <c r="J2" s="606"/>
    </row>
    <row r="3" spans="1:10" x14ac:dyDescent="0.25">
      <c r="A3" s="220"/>
      <c r="B3" s="340"/>
      <c r="C3" s="214"/>
      <c r="D3" s="214"/>
      <c r="E3" s="214" t="s">
        <v>176</v>
      </c>
      <c r="F3" s="214"/>
      <c r="G3" s="214"/>
      <c r="H3" s="214"/>
      <c r="I3" s="214"/>
      <c r="J3" s="317"/>
    </row>
    <row r="4" spans="1:10" x14ac:dyDescent="0.25">
      <c r="A4" s="220"/>
      <c r="B4" s="341"/>
      <c r="C4" s="215"/>
      <c r="D4" s="215"/>
      <c r="E4" s="215" t="s">
        <v>177</v>
      </c>
      <c r="F4" s="215"/>
      <c r="G4" s="215"/>
      <c r="H4" s="215"/>
      <c r="I4" s="215"/>
      <c r="J4" s="318"/>
    </row>
    <row r="5" spans="1:10" x14ac:dyDescent="0.25">
      <c r="A5" s="113"/>
      <c r="B5" s="342" t="s">
        <v>156</v>
      </c>
      <c r="C5" s="296"/>
      <c r="D5" s="236" t="s">
        <v>157</v>
      </c>
      <c r="E5" s="111"/>
      <c r="F5" s="113"/>
      <c r="G5" s="113"/>
      <c r="H5" s="113"/>
      <c r="I5" s="113"/>
      <c r="J5" s="115"/>
    </row>
    <row r="6" spans="1:10" x14ac:dyDescent="0.25">
      <c r="A6" s="610" t="s">
        <v>172</v>
      </c>
      <c r="B6" s="611"/>
      <c r="C6" s="612" t="s">
        <v>161</v>
      </c>
      <c r="D6" s="612" t="s">
        <v>162</v>
      </c>
      <c r="E6" s="612" t="s">
        <v>163</v>
      </c>
      <c r="F6" s="598" t="s">
        <v>251</v>
      </c>
      <c r="G6" s="598"/>
      <c r="H6" s="598"/>
      <c r="I6" s="598"/>
      <c r="J6" s="598"/>
    </row>
    <row r="7" spans="1:10" ht="24.75" customHeight="1" x14ac:dyDescent="0.25">
      <c r="A7" s="615" t="s">
        <v>169</v>
      </c>
      <c r="B7" s="600" t="s">
        <v>170</v>
      </c>
      <c r="C7" s="613"/>
      <c r="D7" s="613"/>
      <c r="E7" s="613"/>
      <c r="F7" s="600" t="s">
        <v>164</v>
      </c>
      <c r="G7" s="600" t="s">
        <v>178</v>
      </c>
      <c r="H7" s="517" t="s">
        <v>165</v>
      </c>
      <c r="I7" s="602" t="s">
        <v>166</v>
      </c>
      <c r="J7" s="604" t="s">
        <v>167</v>
      </c>
    </row>
    <row r="8" spans="1:10" ht="15" customHeight="1" x14ac:dyDescent="0.25">
      <c r="A8" s="616"/>
      <c r="B8" s="601"/>
      <c r="C8" s="614"/>
      <c r="D8" s="614"/>
      <c r="E8" s="614"/>
      <c r="F8" s="601"/>
      <c r="G8" s="601"/>
      <c r="H8" s="517" t="s">
        <v>171</v>
      </c>
      <c r="I8" s="603"/>
      <c r="J8" s="605"/>
    </row>
    <row r="9" spans="1:10" ht="15.75" customHeight="1" x14ac:dyDescent="0.25">
      <c r="A9" s="238">
        <v>1</v>
      </c>
      <c r="B9" s="265" t="s">
        <v>57</v>
      </c>
      <c r="C9" s="179">
        <v>2004</v>
      </c>
      <c r="D9" s="239" t="s">
        <v>49</v>
      </c>
      <c r="E9" s="240" t="s">
        <v>26</v>
      </c>
      <c r="F9" s="221" t="s">
        <v>218</v>
      </c>
      <c r="G9" s="241">
        <v>79.5</v>
      </c>
      <c r="H9" s="211">
        <v>1000</v>
      </c>
      <c r="I9" s="242" t="s">
        <v>242</v>
      </c>
      <c r="J9" s="319" t="s">
        <v>199</v>
      </c>
    </row>
    <row r="10" spans="1:10" ht="18.75" customHeight="1" x14ac:dyDescent="0.25">
      <c r="A10" s="238">
        <v>2</v>
      </c>
      <c r="B10" s="343" t="s">
        <v>48</v>
      </c>
      <c r="C10" s="179">
        <v>1992</v>
      </c>
      <c r="D10" s="179" t="s">
        <v>123</v>
      </c>
      <c r="E10" s="240" t="s">
        <v>26</v>
      </c>
      <c r="F10" s="183" t="s">
        <v>50</v>
      </c>
      <c r="G10" s="243">
        <v>79</v>
      </c>
      <c r="H10" s="244">
        <f t="shared" ref="H10:H41" si="0">G10*1000/79.5</f>
        <v>993.71069182389942</v>
      </c>
      <c r="I10" s="245">
        <v>2</v>
      </c>
      <c r="J10" s="319" t="s">
        <v>1</v>
      </c>
    </row>
    <row r="11" spans="1:10" x14ac:dyDescent="0.25">
      <c r="A11" s="238">
        <v>3</v>
      </c>
      <c r="B11" s="265" t="s">
        <v>43</v>
      </c>
      <c r="C11" s="179" t="s">
        <v>44</v>
      </c>
      <c r="D11" s="239" t="s">
        <v>219</v>
      </c>
      <c r="E11" s="240" t="s">
        <v>0</v>
      </c>
      <c r="F11" s="183" t="s">
        <v>50</v>
      </c>
      <c r="G11" s="246">
        <v>79</v>
      </c>
      <c r="H11" s="244">
        <f t="shared" si="0"/>
        <v>993.71069182389942</v>
      </c>
      <c r="I11" s="247">
        <v>3</v>
      </c>
      <c r="J11" s="319" t="s">
        <v>196</v>
      </c>
    </row>
    <row r="12" spans="1:10" x14ac:dyDescent="0.25">
      <c r="A12" s="238">
        <v>4</v>
      </c>
      <c r="B12" s="265" t="s">
        <v>63</v>
      </c>
      <c r="C12" s="179">
        <v>1996</v>
      </c>
      <c r="D12" s="239" t="s">
        <v>123</v>
      </c>
      <c r="E12" s="179" t="s">
        <v>64</v>
      </c>
      <c r="F12" s="183" t="s">
        <v>51</v>
      </c>
      <c r="G12" s="246">
        <v>73</v>
      </c>
      <c r="H12" s="244">
        <f t="shared" si="0"/>
        <v>918.23899371069183</v>
      </c>
      <c r="I12" s="248">
        <v>4</v>
      </c>
      <c r="J12" s="319" t="s">
        <v>28</v>
      </c>
    </row>
    <row r="13" spans="1:10" x14ac:dyDescent="0.25">
      <c r="A13" s="238">
        <v>5</v>
      </c>
      <c r="B13" s="265" t="s">
        <v>82</v>
      </c>
      <c r="C13" s="240">
        <v>1994</v>
      </c>
      <c r="D13" s="239" t="s">
        <v>123</v>
      </c>
      <c r="E13" s="179" t="s">
        <v>6</v>
      </c>
      <c r="F13" s="183" t="s">
        <v>51</v>
      </c>
      <c r="G13" s="246">
        <v>73</v>
      </c>
      <c r="H13" s="244">
        <f t="shared" si="0"/>
        <v>918.23899371069183</v>
      </c>
      <c r="I13" s="249">
        <v>5</v>
      </c>
      <c r="J13" s="319" t="s">
        <v>1</v>
      </c>
    </row>
    <row r="14" spans="1:10" x14ac:dyDescent="0.25">
      <c r="A14" s="238">
        <v>6</v>
      </c>
      <c r="B14" s="265" t="s">
        <v>67</v>
      </c>
      <c r="C14" s="179">
        <v>2002</v>
      </c>
      <c r="D14" s="239" t="s">
        <v>49</v>
      </c>
      <c r="E14" s="240" t="s">
        <v>6</v>
      </c>
      <c r="F14" s="183" t="s">
        <v>51</v>
      </c>
      <c r="G14" s="246">
        <v>73</v>
      </c>
      <c r="H14" s="244">
        <f t="shared" si="0"/>
        <v>918.23899371069183</v>
      </c>
      <c r="I14" s="250">
        <v>6</v>
      </c>
      <c r="J14" s="319" t="s">
        <v>196</v>
      </c>
    </row>
    <row r="15" spans="1:10" x14ac:dyDescent="0.25">
      <c r="A15" s="238">
        <v>7</v>
      </c>
      <c r="B15" s="251" t="s">
        <v>69</v>
      </c>
      <c r="C15" s="252">
        <v>2001</v>
      </c>
      <c r="D15" s="179" t="s">
        <v>123</v>
      </c>
      <c r="E15" s="252" t="s">
        <v>64</v>
      </c>
      <c r="F15" s="222" t="s">
        <v>70</v>
      </c>
      <c r="G15" s="190">
        <v>68.5</v>
      </c>
      <c r="H15" s="244">
        <f t="shared" si="0"/>
        <v>861.63522012578619</v>
      </c>
      <c r="I15" s="250">
        <v>7</v>
      </c>
      <c r="J15" s="320" t="s">
        <v>28</v>
      </c>
    </row>
    <row r="16" spans="1:10" ht="18.75" x14ac:dyDescent="0.25">
      <c r="A16" s="238">
        <v>8</v>
      </c>
      <c r="B16" s="265" t="s">
        <v>36</v>
      </c>
      <c r="C16" s="179" t="s">
        <v>37</v>
      </c>
      <c r="D16" s="239" t="s">
        <v>179</v>
      </c>
      <c r="E16" s="240" t="s">
        <v>0</v>
      </c>
      <c r="F16" s="183" t="s">
        <v>209</v>
      </c>
      <c r="G16" s="246">
        <v>68</v>
      </c>
      <c r="H16" s="244">
        <f t="shared" si="0"/>
        <v>855.3459119496855</v>
      </c>
      <c r="I16" s="250" t="s">
        <v>243</v>
      </c>
      <c r="J16" s="319" t="s">
        <v>199</v>
      </c>
    </row>
    <row r="17" spans="1:10" x14ac:dyDescent="0.25">
      <c r="A17" s="238">
        <v>9</v>
      </c>
      <c r="B17" s="265" t="s">
        <v>85</v>
      </c>
      <c r="C17" s="179">
        <v>1985</v>
      </c>
      <c r="D17" s="239" t="s">
        <v>230</v>
      </c>
      <c r="E17" s="179" t="s">
        <v>0</v>
      </c>
      <c r="F17" s="183" t="s">
        <v>45</v>
      </c>
      <c r="G17" s="246">
        <v>67</v>
      </c>
      <c r="H17" s="244">
        <f t="shared" si="0"/>
        <v>842.76729559748424</v>
      </c>
      <c r="I17" s="250">
        <v>9</v>
      </c>
      <c r="J17" s="25" t="s">
        <v>1</v>
      </c>
    </row>
    <row r="18" spans="1:10" x14ac:dyDescent="0.25">
      <c r="A18" s="238">
        <v>10</v>
      </c>
      <c r="B18" s="265" t="s">
        <v>220</v>
      </c>
      <c r="C18" s="179">
        <v>1972</v>
      </c>
      <c r="D18" s="239" t="s">
        <v>221</v>
      </c>
      <c r="E18" s="240" t="s">
        <v>0</v>
      </c>
      <c r="F18" s="183" t="s">
        <v>222</v>
      </c>
      <c r="G18" s="246">
        <v>63</v>
      </c>
      <c r="H18" s="244">
        <f t="shared" si="0"/>
        <v>792.45283018867929</v>
      </c>
      <c r="I18" s="250">
        <v>10</v>
      </c>
      <c r="J18" s="319" t="s">
        <v>199</v>
      </c>
    </row>
    <row r="19" spans="1:10" x14ac:dyDescent="0.25">
      <c r="A19" s="238">
        <v>11</v>
      </c>
      <c r="B19" s="265" t="s">
        <v>29</v>
      </c>
      <c r="C19" s="179" t="s">
        <v>68</v>
      </c>
      <c r="D19" s="179" t="s">
        <v>179</v>
      </c>
      <c r="E19" s="179" t="s">
        <v>0</v>
      </c>
      <c r="F19" s="183" t="s">
        <v>210</v>
      </c>
      <c r="G19" s="246">
        <v>63</v>
      </c>
      <c r="H19" s="244">
        <f t="shared" si="0"/>
        <v>792.45283018867929</v>
      </c>
      <c r="I19" s="250">
        <v>11</v>
      </c>
      <c r="J19" s="319" t="s">
        <v>199</v>
      </c>
    </row>
    <row r="20" spans="1:10" ht="15.75" thickBot="1" x14ac:dyDescent="0.3">
      <c r="A20" s="253">
        <v>12</v>
      </c>
      <c r="B20" s="344" t="s">
        <v>71</v>
      </c>
      <c r="C20" s="254">
        <v>1991</v>
      </c>
      <c r="D20" s="255" t="s">
        <v>49</v>
      </c>
      <c r="E20" s="256" t="s">
        <v>0</v>
      </c>
      <c r="F20" s="223" t="s">
        <v>223</v>
      </c>
      <c r="G20" s="257">
        <v>62.5</v>
      </c>
      <c r="H20" s="505">
        <f t="shared" si="0"/>
        <v>786.1635220125786</v>
      </c>
      <c r="I20" s="258">
        <v>12</v>
      </c>
      <c r="J20" s="321" t="s">
        <v>199</v>
      </c>
    </row>
    <row r="21" spans="1:10" ht="15.75" thickTop="1" x14ac:dyDescent="0.25">
      <c r="A21" s="259">
        <v>13</v>
      </c>
      <c r="B21" s="260" t="s">
        <v>59</v>
      </c>
      <c r="C21" s="261">
        <v>2003</v>
      </c>
      <c r="D21" s="261" t="s">
        <v>123</v>
      </c>
      <c r="E21" s="261" t="s">
        <v>6</v>
      </c>
      <c r="F21" s="224" t="s">
        <v>61</v>
      </c>
      <c r="G21" s="262">
        <v>62</v>
      </c>
      <c r="H21" s="357">
        <f t="shared" si="0"/>
        <v>779.87421383647802</v>
      </c>
      <c r="I21" s="216"/>
      <c r="J21" s="322" t="s">
        <v>8</v>
      </c>
    </row>
    <row r="22" spans="1:10" x14ac:dyDescent="0.25">
      <c r="A22" s="263">
        <v>14</v>
      </c>
      <c r="B22" s="408" t="s">
        <v>65</v>
      </c>
      <c r="C22" s="409">
        <v>1989</v>
      </c>
      <c r="D22" s="313" t="s">
        <v>55</v>
      </c>
      <c r="E22" s="312" t="s">
        <v>66</v>
      </c>
      <c r="F22" s="429" t="s">
        <v>62</v>
      </c>
      <c r="G22" s="246">
        <v>61</v>
      </c>
      <c r="H22" s="244">
        <f t="shared" si="0"/>
        <v>767.29559748427675</v>
      </c>
      <c r="I22" s="216"/>
      <c r="J22" s="410" t="s">
        <v>53</v>
      </c>
    </row>
    <row r="23" spans="1:10" x14ac:dyDescent="0.25">
      <c r="A23" s="259">
        <v>15</v>
      </c>
      <c r="B23" s="260" t="s">
        <v>78</v>
      </c>
      <c r="C23" s="261">
        <v>2001</v>
      </c>
      <c r="D23" s="261" t="s">
        <v>123</v>
      </c>
      <c r="E23" s="261" t="s">
        <v>66</v>
      </c>
      <c r="F23" s="430" t="s">
        <v>62</v>
      </c>
      <c r="G23" s="262">
        <v>61</v>
      </c>
      <c r="H23" s="357">
        <f t="shared" si="0"/>
        <v>767.29559748427675</v>
      </c>
      <c r="I23" s="358"/>
      <c r="J23" s="359" t="s">
        <v>196</v>
      </c>
    </row>
    <row r="24" spans="1:10" ht="15.75" x14ac:dyDescent="0.25">
      <c r="A24" s="263">
        <v>16</v>
      </c>
      <c r="B24" s="265" t="s">
        <v>30</v>
      </c>
      <c r="C24" s="226" t="s">
        <v>68</v>
      </c>
      <c r="D24" s="225" t="s">
        <v>122</v>
      </c>
      <c r="E24" s="226" t="s">
        <v>0</v>
      </c>
      <c r="F24" s="428" t="s">
        <v>62</v>
      </c>
      <c r="G24" s="190">
        <v>61</v>
      </c>
      <c r="H24" s="244">
        <f t="shared" si="0"/>
        <v>767.29559748427675</v>
      </c>
      <c r="I24" s="46"/>
      <c r="J24" s="403" t="s">
        <v>270</v>
      </c>
    </row>
    <row r="25" spans="1:10" x14ac:dyDescent="0.25">
      <c r="A25" s="316">
        <v>17</v>
      </c>
      <c r="B25" s="265" t="s">
        <v>54</v>
      </c>
      <c r="C25" s="264">
        <v>1982</v>
      </c>
      <c r="D25" s="239" t="s">
        <v>55</v>
      </c>
      <c r="E25" s="240" t="s">
        <v>0</v>
      </c>
      <c r="F25" s="183" t="s">
        <v>56</v>
      </c>
      <c r="G25" s="246">
        <v>58</v>
      </c>
      <c r="H25" s="244">
        <f t="shared" si="0"/>
        <v>729.55974842767296</v>
      </c>
      <c r="I25" s="216"/>
      <c r="J25" s="319" t="s">
        <v>3</v>
      </c>
    </row>
    <row r="26" spans="1:10" ht="15.75" x14ac:dyDescent="0.25">
      <c r="A26" s="263">
        <v>18</v>
      </c>
      <c r="B26" s="329" t="s">
        <v>249</v>
      </c>
      <c r="C26" s="226">
        <v>1995</v>
      </c>
      <c r="D26" s="226" t="s">
        <v>49</v>
      </c>
      <c r="E26" s="431" t="s">
        <v>129</v>
      </c>
      <c r="F26" s="428" t="s">
        <v>250</v>
      </c>
      <c r="G26" s="267">
        <v>55.25</v>
      </c>
      <c r="H26" s="244">
        <f t="shared" si="0"/>
        <v>694.96855345911945</v>
      </c>
      <c r="I26" s="216"/>
      <c r="J26" s="323" t="s">
        <v>267</v>
      </c>
    </row>
    <row r="27" spans="1:10" x14ac:dyDescent="0.25">
      <c r="A27" s="259">
        <v>19</v>
      </c>
      <c r="B27" s="265" t="s">
        <v>88</v>
      </c>
      <c r="C27" s="226">
        <v>2004</v>
      </c>
      <c r="D27" s="226" t="s">
        <v>49</v>
      </c>
      <c r="E27" s="226" t="s">
        <v>0</v>
      </c>
      <c r="F27" s="226" t="s">
        <v>89</v>
      </c>
      <c r="G27" s="267">
        <v>55</v>
      </c>
      <c r="H27" s="244">
        <f t="shared" si="0"/>
        <v>691.82389937106916</v>
      </c>
      <c r="I27" s="216"/>
      <c r="J27" s="323" t="s">
        <v>3</v>
      </c>
    </row>
    <row r="28" spans="1:10" x14ac:dyDescent="0.25">
      <c r="A28" s="263">
        <v>20</v>
      </c>
      <c r="B28" s="268" t="s">
        <v>95</v>
      </c>
      <c r="C28" s="226">
        <v>1994</v>
      </c>
      <c r="D28" s="225" t="s">
        <v>123</v>
      </c>
      <c r="E28" s="269" t="s">
        <v>129</v>
      </c>
      <c r="F28" s="225" t="s">
        <v>89</v>
      </c>
      <c r="G28" s="190">
        <v>55</v>
      </c>
      <c r="H28" s="244">
        <f t="shared" si="0"/>
        <v>691.82389937106916</v>
      </c>
      <c r="I28" s="216"/>
      <c r="J28" s="324" t="s">
        <v>127</v>
      </c>
    </row>
    <row r="29" spans="1:10" ht="15.75" x14ac:dyDescent="0.25">
      <c r="A29" s="259">
        <v>21</v>
      </c>
      <c r="B29" s="268" t="s">
        <v>140</v>
      </c>
      <c r="C29" s="226">
        <v>2005</v>
      </c>
      <c r="D29" s="226" t="s">
        <v>123</v>
      </c>
      <c r="E29" s="270" t="s">
        <v>129</v>
      </c>
      <c r="F29" s="428" t="s">
        <v>276</v>
      </c>
      <c r="G29" s="267">
        <v>55</v>
      </c>
      <c r="H29" s="244">
        <f t="shared" si="0"/>
        <v>691.82389937106916</v>
      </c>
      <c r="I29" s="216"/>
      <c r="J29" s="323" t="s">
        <v>127</v>
      </c>
    </row>
    <row r="30" spans="1:10" ht="15.75" x14ac:dyDescent="0.25">
      <c r="A30" s="263">
        <v>27</v>
      </c>
      <c r="B30" s="265" t="s">
        <v>24</v>
      </c>
      <c r="C30" s="422" t="s">
        <v>68</v>
      </c>
      <c r="D30" s="239" t="s">
        <v>179</v>
      </c>
      <c r="E30" s="240" t="s">
        <v>0</v>
      </c>
      <c r="F30" s="428" t="s">
        <v>89</v>
      </c>
      <c r="G30" s="246">
        <v>55</v>
      </c>
      <c r="H30" s="244">
        <f t="shared" si="0"/>
        <v>691.82389937106916</v>
      </c>
      <c r="I30" s="216"/>
      <c r="J30" s="403" t="s">
        <v>270</v>
      </c>
    </row>
    <row r="31" spans="1:10" x14ac:dyDescent="0.25">
      <c r="A31" s="259">
        <v>22</v>
      </c>
      <c r="B31" s="265" t="s">
        <v>25</v>
      </c>
      <c r="C31" s="422" t="s">
        <v>68</v>
      </c>
      <c r="D31" s="423" t="s">
        <v>179</v>
      </c>
      <c r="E31" s="240" t="s">
        <v>26</v>
      </c>
      <c r="F31" s="183" t="s">
        <v>41</v>
      </c>
      <c r="G31" s="246">
        <v>54.5</v>
      </c>
      <c r="H31" s="244">
        <f t="shared" si="0"/>
        <v>685.53459119496858</v>
      </c>
      <c r="I31" s="216"/>
      <c r="J31" s="319" t="s">
        <v>199</v>
      </c>
    </row>
    <row r="32" spans="1:10" x14ac:dyDescent="0.25">
      <c r="A32" s="263">
        <v>23</v>
      </c>
      <c r="B32" s="268" t="s">
        <v>106</v>
      </c>
      <c r="C32" s="240">
        <v>2007</v>
      </c>
      <c r="D32" s="313" t="s">
        <v>122</v>
      </c>
      <c r="E32" s="270" t="s">
        <v>129</v>
      </c>
      <c r="F32" s="232" t="s">
        <v>41</v>
      </c>
      <c r="G32" s="246">
        <v>54.5</v>
      </c>
      <c r="H32" s="244">
        <f t="shared" si="0"/>
        <v>685.53459119496858</v>
      </c>
      <c r="I32" s="216"/>
      <c r="J32" s="120" t="s">
        <v>127</v>
      </c>
    </row>
    <row r="33" spans="1:10" x14ac:dyDescent="0.25">
      <c r="A33" s="259">
        <v>24</v>
      </c>
      <c r="B33" s="265" t="s">
        <v>90</v>
      </c>
      <c r="C33" s="179">
        <v>1989</v>
      </c>
      <c r="D33" s="239" t="s">
        <v>55</v>
      </c>
      <c r="E33" s="422" t="s">
        <v>0</v>
      </c>
      <c r="F33" s="183" t="s">
        <v>224</v>
      </c>
      <c r="G33" s="246">
        <v>54</v>
      </c>
      <c r="H33" s="244">
        <f t="shared" si="0"/>
        <v>679.24528301886789</v>
      </c>
      <c r="I33" s="216"/>
      <c r="J33" s="25" t="s">
        <v>199</v>
      </c>
    </row>
    <row r="34" spans="1:10" x14ac:dyDescent="0.25">
      <c r="A34" s="263">
        <v>25</v>
      </c>
      <c r="B34" s="265" t="s">
        <v>79</v>
      </c>
      <c r="C34" s="179">
        <v>1991</v>
      </c>
      <c r="D34" s="239" t="s">
        <v>49</v>
      </c>
      <c r="E34" s="240" t="s">
        <v>0</v>
      </c>
      <c r="F34" s="183" t="s">
        <v>225</v>
      </c>
      <c r="G34" s="246">
        <v>52.5</v>
      </c>
      <c r="H34" s="244">
        <f t="shared" si="0"/>
        <v>660.37735849056605</v>
      </c>
      <c r="I34" s="216"/>
      <c r="J34" s="319" t="s">
        <v>199</v>
      </c>
    </row>
    <row r="35" spans="1:10" x14ac:dyDescent="0.25">
      <c r="A35" s="259">
        <v>26</v>
      </c>
      <c r="B35" s="345" t="s">
        <v>228</v>
      </c>
      <c r="C35" s="179">
        <v>1964</v>
      </c>
      <c r="D35" s="239" t="s">
        <v>221</v>
      </c>
      <c r="E35" s="240" t="s">
        <v>26</v>
      </c>
      <c r="F35" s="183" t="s">
        <v>229</v>
      </c>
      <c r="G35" s="246">
        <v>52</v>
      </c>
      <c r="H35" s="244">
        <f t="shared" si="0"/>
        <v>654.08805031446536</v>
      </c>
      <c r="I35" s="216"/>
      <c r="J35" s="324" t="s">
        <v>199</v>
      </c>
    </row>
    <row r="36" spans="1:10" x14ac:dyDescent="0.25">
      <c r="A36" s="263">
        <v>28</v>
      </c>
      <c r="B36" s="265" t="s">
        <v>226</v>
      </c>
      <c r="C36" s="179">
        <v>1972</v>
      </c>
      <c r="D36" s="239" t="s">
        <v>221</v>
      </c>
      <c r="E36" s="240" t="s">
        <v>26</v>
      </c>
      <c r="F36" s="183" t="s">
        <v>227</v>
      </c>
      <c r="G36" s="246">
        <v>51</v>
      </c>
      <c r="H36" s="244">
        <f t="shared" si="0"/>
        <v>641.5094339622641</v>
      </c>
      <c r="I36" s="216"/>
      <c r="J36" s="120" t="s">
        <v>199</v>
      </c>
    </row>
    <row r="37" spans="1:10" x14ac:dyDescent="0.25">
      <c r="A37" s="263">
        <v>29</v>
      </c>
      <c r="B37" s="268" t="s">
        <v>99</v>
      </c>
      <c r="C37" s="226">
        <v>1995</v>
      </c>
      <c r="D37" s="225" t="s">
        <v>123</v>
      </c>
      <c r="E37" s="269" t="s">
        <v>129</v>
      </c>
      <c r="F37" s="225" t="s">
        <v>126</v>
      </c>
      <c r="G37" s="190">
        <v>50</v>
      </c>
      <c r="H37" s="244">
        <f t="shared" si="0"/>
        <v>628.93081761006295</v>
      </c>
      <c r="I37" s="216"/>
      <c r="J37" s="324" t="s">
        <v>127</v>
      </c>
    </row>
    <row r="38" spans="1:10" x14ac:dyDescent="0.25">
      <c r="A38" s="263">
        <v>30</v>
      </c>
      <c r="B38" s="407" t="s">
        <v>83</v>
      </c>
      <c r="C38" s="216"/>
      <c r="D38" s="313" t="s">
        <v>49</v>
      </c>
      <c r="E38" s="240" t="s">
        <v>0</v>
      </c>
      <c r="F38" s="226" t="s">
        <v>76</v>
      </c>
      <c r="G38" s="246">
        <v>49</v>
      </c>
      <c r="H38" s="244">
        <f t="shared" si="0"/>
        <v>616.35220125786168</v>
      </c>
      <c r="I38" s="216"/>
      <c r="J38" s="403" t="s">
        <v>270</v>
      </c>
    </row>
    <row r="39" spans="1:10" x14ac:dyDescent="0.25">
      <c r="A39" s="263">
        <v>31</v>
      </c>
      <c r="B39" s="265" t="s">
        <v>80</v>
      </c>
      <c r="C39" s="271">
        <v>1979</v>
      </c>
      <c r="D39" s="225" t="s">
        <v>55</v>
      </c>
      <c r="E39" s="266" t="s">
        <v>0</v>
      </c>
      <c r="F39" s="226" t="s">
        <v>76</v>
      </c>
      <c r="G39" s="246">
        <v>49</v>
      </c>
      <c r="H39" s="244">
        <f t="shared" si="0"/>
        <v>616.35220125786168</v>
      </c>
      <c r="I39" s="216"/>
      <c r="J39" s="325" t="s">
        <v>3</v>
      </c>
    </row>
    <row r="40" spans="1:10" x14ac:dyDescent="0.25">
      <c r="A40" s="263">
        <v>32</v>
      </c>
      <c r="B40" s="251" t="s">
        <v>74</v>
      </c>
      <c r="C40" s="272">
        <v>1988</v>
      </c>
      <c r="D40" s="273" t="s">
        <v>55</v>
      </c>
      <c r="E40" s="274" t="s">
        <v>66</v>
      </c>
      <c r="F40" s="227" t="s">
        <v>75</v>
      </c>
      <c r="G40" s="275">
        <v>48.5</v>
      </c>
      <c r="H40" s="244">
        <f t="shared" si="0"/>
        <v>610.06289308176099</v>
      </c>
      <c r="I40" s="216"/>
      <c r="J40" s="325" t="s">
        <v>52</v>
      </c>
    </row>
    <row r="41" spans="1:10" x14ac:dyDescent="0.25">
      <c r="B41" s="265" t="s">
        <v>91</v>
      </c>
      <c r="C41" s="179">
        <v>1995</v>
      </c>
      <c r="D41" s="239" t="s">
        <v>49</v>
      </c>
      <c r="E41" s="240" t="s">
        <v>6</v>
      </c>
      <c r="F41" s="183" t="s">
        <v>244</v>
      </c>
      <c r="G41" s="246">
        <v>47</v>
      </c>
      <c r="H41" s="244">
        <f t="shared" si="0"/>
        <v>591.19496855345915</v>
      </c>
      <c r="I41" s="216"/>
      <c r="J41" s="325" t="s">
        <v>1</v>
      </c>
    </row>
    <row r="42" spans="1:10" x14ac:dyDescent="0.25">
      <c r="E42" s="217"/>
    </row>
    <row r="43" spans="1:10" x14ac:dyDescent="0.25">
      <c r="A43" s="506" t="s">
        <v>245</v>
      </c>
      <c r="B43" s="346"/>
      <c r="C43" s="191"/>
      <c r="E43" s="9" t="s">
        <v>154</v>
      </c>
      <c r="F43" s="193"/>
      <c r="G43" s="78"/>
      <c r="H43" s="78"/>
      <c r="I43" s="78"/>
    </row>
    <row r="44" spans="1:10" x14ac:dyDescent="0.25">
      <c r="I44" s="73"/>
    </row>
    <row r="45" spans="1:10" x14ac:dyDescent="0.25">
      <c r="E45" s="217"/>
    </row>
    <row r="46" spans="1:10" x14ac:dyDescent="0.25">
      <c r="A46" s="276" t="s">
        <v>258</v>
      </c>
      <c r="E46" s="217"/>
      <c r="J46" s="327"/>
    </row>
    <row r="47" spans="1:10" x14ac:dyDescent="0.25">
      <c r="A47" s="591" t="s">
        <v>259</v>
      </c>
      <c r="B47" s="591"/>
      <c r="C47" s="591"/>
      <c r="D47" s="591"/>
      <c r="E47" s="591"/>
      <c r="F47" s="591"/>
      <c r="G47" s="591"/>
      <c r="H47" s="591"/>
      <c r="I47" s="591"/>
      <c r="J47" s="591"/>
    </row>
    <row r="48" spans="1:10" x14ac:dyDescent="0.25">
      <c r="A48" s="591"/>
      <c r="B48" s="591"/>
      <c r="C48" s="591"/>
      <c r="D48" s="591"/>
      <c r="E48" s="591"/>
      <c r="F48" s="591"/>
      <c r="G48" s="591"/>
      <c r="H48" s="591"/>
      <c r="I48" s="591"/>
      <c r="J48" s="591"/>
    </row>
    <row r="49" spans="1:10" x14ac:dyDescent="0.25">
      <c r="E49" s="217"/>
    </row>
    <row r="50" spans="1:10" x14ac:dyDescent="0.25">
      <c r="E50" s="217"/>
    </row>
    <row r="51" spans="1:10" x14ac:dyDescent="0.25">
      <c r="E51" s="217"/>
    </row>
    <row r="52" spans="1:10" x14ac:dyDescent="0.25">
      <c r="A52" s="594" t="s">
        <v>175</v>
      </c>
      <c r="B52" s="594"/>
      <c r="C52" s="594"/>
      <c r="D52" s="594"/>
      <c r="E52" s="594"/>
      <c r="F52" s="594"/>
      <c r="G52" s="594"/>
      <c r="H52" s="594"/>
      <c r="I52" s="594"/>
      <c r="J52" s="594"/>
    </row>
    <row r="53" spans="1:10" x14ac:dyDescent="0.25">
      <c r="A53" s="594" t="s">
        <v>261</v>
      </c>
      <c r="B53" s="594"/>
      <c r="C53" s="594"/>
      <c r="D53" s="594"/>
      <c r="E53" s="594"/>
      <c r="F53" s="594"/>
      <c r="G53" s="594"/>
      <c r="H53" s="594"/>
      <c r="I53" s="594"/>
      <c r="J53" s="606"/>
    </row>
    <row r="54" spans="1:10" x14ac:dyDescent="0.25">
      <c r="A54" s="218"/>
      <c r="B54" s="340"/>
      <c r="C54" s="214"/>
      <c r="D54" s="214"/>
      <c r="E54" s="214" t="s">
        <v>176</v>
      </c>
      <c r="F54" s="214"/>
      <c r="G54" s="214"/>
      <c r="H54" s="214"/>
      <c r="I54" s="214"/>
      <c r="J54" s="317"/>
    </row>
    <row r="55" spans="1:10" x14ac:dyDescent="0.25">
      <c r="A55" s="218"/>
      <c r="B55" s="341"/>
      <c r="E55" s="215" t="s">
        <v>174</v>
      </c>
      <c r="F55" s="215"/>
      <c r="G55" s="215"/>
      <c r="H55" s="215"/>
      <c r="I55" s="215"/>
      <c r="J55" s="318"/>
    </row>
    <row r="56" spans="1:10" x14ac:dyDescent="0.25">
      <c r="A56" s="65"/>
      <c r="B56" s="342" t="s">
        <v>156</v>
      </c>
      <c r="C56" s="296"/>
      <c r="D56" s="236" t="s">
        <v>157</v>
      </c>
      <c r="E56" s="111"/>
      <c r="F56" s="113"/>
      <c r="G56" s="113"/>
      <c r="H56" s="113"/>
      <c r="I56" s="113"/>
      <c r="J56" s="115"/>
    </row>
    <row r="57" spans="1:10" ht="14.25" customHeight="1" x14ac:dyDescent="0.25">
      <c r="A57" s="595" t="s">
        <v>174</v>
      </c>
      <c r="B57" s="595"/>
      <c r="C57" s="596" t="s">
        <v>161</v>
      </c>
      <c r="D57" s="607" t="s">
        <v>162</v>
      </c>
      <c r="E57" s="608" t="s">
        <v>163</v>
      </c>
      <c r="F57" s="598" t="s">
        <v>251</v>
      </c>
      <c r="G57" s="598"/>
      <c r="H57" s="598"/>
      <c r="I57" s="598"/>
      <c r="J57" s="598"/>
    </row>
    <row r="58" spans="1:10" ht="24.75" customHeight="1" x14ac:dyDescent="0.25">
      <c r="A58" s="599" t="s">
        <v>169</v>
      </c>
      <c r="B58" s="592" t="s">
        <v>170</v>
      </c>
      <c r="C58" s="596"/>
      <c r="D58" s="607"/>
      <c r="E58" s="608"/>
      <c r="F58" s="592" t="s">
        <v>164</v>
      </c>
      <c r="G58" s="592" t="s">
        <v>178</v>
      </c>
      <c r="H58" s="517" t="s">
        <v>165</v>
      </c>
      <c r="I58" s="609" t="s">
        <v>166</v>
      </c>
      <c r="J58" s="593" t="s">
        <v>167</v>
      </c>
    </row>
    <row r="59" spans="1:10" ht="15" customHeight="1" x14ac:dyDescent="0.25">
      <c r="A59" s="599"/>
      <c r="B59" s="592"/>
      <c r="C59" s="596"/>
      <c r="D59" s="607"/>
      <c r="E59" s="608"/>
      <c r="F59" s="592"/>
      <c r="G59" s="592"/>
      <c r="H59" s="237" t="s">
        <v>171</v>
      </c>
      <c r="I59" s="609"/>
      <c r="J59" s="593"/>
    </row>
    <row r="60" spans="1:10" ht="18" x14ac:dyDescent="0.25">
      <c r="A60" s="263">
        <v>1</v>
      </c>
      <c r="B60" s="265" t="s">
        <v>36</v>
      </c>
      <c r="C60" s="240" t="s">
        <v>37</v>
      </c>
      <c r="D60" s="239" t="s">
        <v>122</v>
      </c>
      <c r="E60" s="179" t="s">
        <v>0</v>
      </c>
      <c r="F60" s="226" t="s">
        <v>209</v>
      </c>
      <c r="G60" s="280">
        <v>74</v>
      </c>
      <c r="H60" s="212">
        <v>1000</v>
      </c>
      <c r="I60" s="242" t="s">
        <v>242</v>
      </c>
      <c r="J60" s="319" t="s">
        <v>199</v>
      </c>
    </row>
    <row r="61" spans="1:10" x14ac:dyDescent="0.25">
      <c r="A61" s="263">
        <v>2</v>
      </c>
      <c r="B61" s="265" t="s">
        <v>29</v>
      </c>
      <c r="C61" s="240" t="s">
        <v>68</v>
      </c>
      <c r="D61" s="239" t="s">
        <v>122</v>
      </c>
      <c r="E61" s="179" t="s">
        <v>0</v>
      </c>
      <c r="F61" s="226" t="s">
        <v>210</v>
      </c>
      <c r="G61" s="281">
        <v>69</v>
      </c>
      <c r="H61" s="244">
        <f>G61*1000/74</f>
        <v>932.43243243243239</v>
      </c>
      <c r="I61" s="245">
        <v>2</v>
      </c>
      <c r="J61" s="319" t="s">
        <v>199</v>
      </c>
    </row>
    <row r="62" spans="1:10" x14ac:dyDescent="0.25">
      <c r="A62" s="263">
        <v>3</v>
      </c>
      <c r="B62" s="265" t="s">
        <v>30</v>
      </c>
      <c r="C62" s="240" t="s">
        <v>68</v>
      </c>
      <c r="D62" s="239" t="s">
        <v>122</v>
      </c>
      <c r="E62" s="179" t="s">
        <v>0</v>
      </c>
      <c r="F62" s="348" t="s">
        <v>62</v>
      </c>
      <c r="G62" s="281">
        <v>67</v>
      </c>
      <c r="H62" s="244">
        <f t="shared" ref="H62:H84" si="1">G62*1000/74</f>
        <v>905.40540540540542</v>
      </c>
      <c r="I62" s="282" t="s">
        <v>272</v>
      </c>
      <c r="J62" s="399" t="s">
        <v>270</v>
      </c>
    </row>
    <row r="63" spans="1:10" x14ac:dyDescent="0.25">
      <c r="A63" s="263">
        <v>4</v>
      </c>
      <c r="B63" s="265" t="s">
        <v>24</v>
      </c>
      <c r="C63" s="240" t="s">
        <v>68</v>
      </c>
      <c r="D63" s="239" t="s">
        <v>122</v>
      </c>
      <c r="E63" s="312" t="s">
        <v>0</v>
      </c>
      <c r="F63" s="348" t="s">
        <v>89</v>
      </c>
      <c r="G63" s="281">
        <v>61</v>
      </c>
      <c r="H63" s="244">
        <f t="shared" si="1"/>
        <v>824.32432432432438</v>
      </c>
      <c r="I63" s="405">
        <v>4</v>
      </c>
      <c r="J63" s="403" t="s">
        <v>270</v>
      </c>
    </row>
    <row r="64" spans="1:10" x14ac:dyDescent="0.25">
      <c r="A64" s="263">
        <v>5</v>
      </c>
      <c r="B64" s="268" t="s">
        <v>106</v>
      </c>
      <c r="C64" s="240">
        <v>2007</v>
      </c>
      <c r="D64" s="239" t="s">
        <v>122</v>
      </c>
      <c r="E64" s="283" t="s">
        <v>129</v>
      </c>
      <c r="F64" s="339" t="s">
        <v>41</v>
      </c>
      <c r="G64" s="281">
        <v>60.5</v>
      </c>
      <c r="H64" s="244">
        <f t="shared" si="1"/>
        <v>817.56756756756761</v>
      </c>
      <c r="I64" s="406" t="s">
        <v>273</v>
      </c>
      <c r="J64" s="319" t="s">
        <v>127</v>
      </c>
    </row>
    <row r="65" spans="1:11" x14ac:dyDescent="0.25">
      <c r="A65" s="263">
        <v>6</v>
      </c>
      <c r="B65" s="265" t="s">
        <v>25</v>
      </c>
      <c r="C65" s="240" t="s">
        <v>68</v>
      </c>
      <c r="D65" s="239" t="s">
        <v>122</v>
      </c>
      <c r="E65" s="179" t="s">
        <v>26</v>
      </c>
      <c r="F65" s="402" t="s">
        <v>41</v>
      </c>
      <c r="G65" s="281">
        <v>60.5</v>
      </c>
      <c r="H65" s="244">
        <f t="shared" si="1"/>
        <v>817.56756756756761</v>
      </c>
      <c r="I65" s="406" t="s">
        <v>273</v>
      </c>
      <c r="J65" s="120" t="s">
        <v>28</v>
      </c>
    </row>
    <row r="66" spans="1:11" x14ac:dyDescent="0.25">
      <c r="A66" s="263">
        <v>7</v>
      </c>
      <c r="B66" s="265" t="s">
        <v>31</v>
      </c>
      <c r="C66" s="240" t="s">
        <v>77</v>
      </c>
      <c r="D66" s="239" t="s">
        <v>122</v>
      </c>
      <c r="E66" s="179" t="s">
        <v>0</v>
      </c>
      <c r="F66" s="339" t="s">
        <v>42</v>
      </c>
      <c r="G66" s="281">
        <v>53</v>
      </c>
      <c r="H66" s="244">
        <f t="shared" si="1"/>
        <v>716.21621621621625</v>
      </c>
      <c r="I66" s="250">
        <v>7</v>
      </c>
      <c r="J66" s="320" t="s">
        <v>38</v>
      </c>
    </row>
    <row r="67" spans="1:11" x14ac:dyDescent="0.25">
      <c r="A67" s="263">
        <v>8</v>
      </c>
      <c r="B67" s="268" t="s">
        <v>139</v>
      </c>
      <c r="C67" s="240">
        <v>2011</v>
      </c>
      <c r="D67" s="239" t="s">
        <v>124</v>
      </c>
      <c r="E67" s="283" t="s">
        <v>129</v>
      </c>
      <c r="F67" s="339" t="s">
        <v>211</v>
      </c>
      <c r="G67" s="281">
        <v>52</v>
      </c>
      <c r="H67" s="244">
        <f t="shared" si="1"/>
        <v>702.70270270270271</v>
      </c>
      <c r="I67" s="250">
        <v>8</v>
      </c>
      <c r="J67" s="319" t="s">
        <v>130</v>
      </c>
    </row>
    <row r="68" spans="1:11" s="284" customFormat="1" x14ac:dyDescent="0.25">
      <c r="A68" s="263">
        <v>9</v>
      </c>
      <c r="B68" s="268" t="s">
        <v>138</v>
      </c>
      <c r="C68" s="240">
        <v>2008</v>
      </c>
      <c r="D68" s="239" t="s">
        <v>122</v>
      </c>
      <c r="E68" s="283" t="s">
        <v>129</v>
      </c>
      <c r="F68" s="339" t="s">
        <v>212</v>
      </c>
      <c r="G68" s="281">
        <v>49.5</v>
      </c>
      <c r="H68" s="244">
        <f t="shared" si="1"/>
        <v>668.91891891891896</v>
      </c>
      <c r="I68" s="250">
        <v>9</v>
      </c>
      <c r="J68" s="25" t="s">
        <v>127</v>
      </c>
      <c r="K68" s="217"/>
    </row>
    <row r="69" spans="1:11" x14ac:dyDescent="0.25">
      <c r="A69" s="285">
        <v>10</v>
      </c>
      <c r="B69" s="265" t="s">
        <v>33</v>
      </c>
      <c r="C69" s="240" t="s">
        <v>68</v>
      </c>
      <c r="D69" s="239" t="s">
        <v>122</v>
      </c>
      <c r="E69" s="179" t="s">
        <v>6</v>
      </c>
      <c r="F69" s="226" t="s">
        <v>213</v>
      </c>
      <c r="G69" s="281">
        <v>47.5</v>
      </c>
      <c r="H69" s="244">
        <f t="shared" si="1"/>
        <v>641.89189189189187</v>
      </c>
      <c r="I69" s="250">
        <v>10</v>
      </c>
      <c r="J69" s="319" t="s">
        <v>198</v>
      </c>
    </row>
    <row r="70" spans="1:11" x14ac:dyDescent="0.25">
      <c r="A70" s="285">
        <v>11</v>
      </c>
      <c r="B70" s="265" t="s">
        <v>32</v>
      </c>
      <c r="C70" s="240" t="s">
        <v>84</v>
      </c>
      <c r="D70" s="286" t="s">
        <v>122</v>
      </c>
      <c r="E70" s="179" t="s">
        <v>0</v>
      </c>
      <c r="F70" s="226" t="s">
        <v>214</v>
      </c>
      <c r="G70" s="281">
        <v>47</v>
      </c>
      <c r="H70" s="244">
        <f t="shared" si="1"/>
        <v>635.1351351351351</v>
      </c>
      <c r="I70" s="250">
        <v>11</v>
      </c>
      <c r="J70" s="319" t="s">
        <v>199</v>
      </c>
    </row>
    <row r="71" spans="1:11" x14ac:dyDescent="0.25">
      <c r="A71" s="507">
        <v>12</v>
      </c>
      <c r="B71" s="508" t="s">
        <v>14</v>
      </c>
      <c r="C71" s="509" t="s">
        <v>93</v>
      </c>
      <c r="D71" s="273" t="s">
        <v>124</v>
      </c>
      <c r="E71" s="272" t="s">
        <v>0</v>
      </c>
      <c r="F71" s="252" t="s">
        <v>216</v>
      </c>
      <c r="G71" s="510">
        <v>44</v>
      </c>
      <c r="H71" s="511">
        <f t="shared" si="1"/>
        <v>594.59459459459458</v>
      </c>
      <c r="I71" s="515" t="s">
        <v>284</v>
      </c>
      <c r="J71" s="320" t="s">
        <v>199</v>
      </c>
    </row>
    <row r="72" spans="1:11" ht="15.75" thickBot="1" x14ac:dyDescent="0.3">
      <c r="A72" s="360">
        <v>13</v>
      </c>
      <c r="B72" s="361" t="s">
        <v>215</v>
      </c>
      <c r="C72" s="514" t="s">
        <v>37</v>
      </c>
      <c r="D72" s="255" t="s">
        <v>122</v>
      </c>
      <c r="E72" s="254" t="s">
        <v>26</v>
      </c>
      <c r="F72" s="362" t="s">
        <v>216</v>
      </c>
      <c r="G72" s="363">
        <v>44</v>
      </c>
      <c r="H72" s="505">
        <f t="shared" si="1"/>
        <v>594.59459459459458</v>
      </c>
      <c r="I72" s="516" t="s">
        <v>284</v>
      </c>
      <c r="J72" s="321" t="s">
        <v>52</v>
      </c>
    </row>
    <row r="73" spans="1:11" ht="15.75" thickTop="1" x14ac:dyDescent="0.25">
      <c r="A73" s="512">
        <v>14</v>
      </c>
      <c r="B73" s="260" t="s">
        <v>35</v>
      </c>
      <c r="C73" s="396" t="s">
        <v>84</v>
      </c>
      <c r="D73" s="513" t="s">
        <v>122</v>
      </c>
      <c r="E73" s="355" t="s">
        <v>26</v>
      </c>
      <c r="F73" s="261" t="s">
        <v>217</v>
      </c>
      <c r="G73" s="356">
        <v>43</v>
      </c>
      <c r="H73" s="357">
        <f t="shared" si="1"/>
        <v>581.08108108108104</v>
      </c>
      <c r="I73" s="358"/>
      <c r="J73" s="359" t="s">
        <v>28</v>
      </c>
    </row>
    <row r="74" spans="1:11" x14ac:dyDescent="0.25">
      <c r="A74" s="263">
        <v>15</v>
      </c>
      <c r="B74" s="268" t="s">
        <v>128</v>
      </c>
      <c r="C74" s="240">
        <v>2012</v>
      </c>
      <c r="D74" s="313" t="s">
        <v>124</v>
      </c>
      <c r="E74" s="283" t="s">
        <v>129</v>
      </c>
      <c r="F74" s="339" t="s">
        <v>34</v>
      </c>
      <c r="G74" s="281">
        <v>35</v>
      </c>
      <c r="H74" s="244">
        <f t="shared" si="1"/>
        <v>472.97297297297297</v>
      </c>
      <c r="I74" s="216"/>
      <c r="J74" s="25" t="s">
        <v>127</v>
      </c>
    </row>
    <row r="75" spans="1:11" x14ac:dyDescent="0.25">
      <c r="A75" s="263">
        <v>16</v>
      </c>
      <c r="B75" s="268" t="s">
        <v>136</v>
      </c>
      <c r="C75" s="240">
        <v>2009</v>
      </c>
      <c r="D75" s="313" t="s">
        <v>122</v>
      </c>
      <c r="E75" s="283" t="s">
        <v>129</v>
      </c>
      <c r="F75" s="339" t="s">
        <v>137</v>
      </c>
      <c r="G75" s="281">
        <v>35</v>
      </c>
      <c r="H75" s="244">
        <f t="shared" si="1"/>
        <v>472.97297297297297</v>
      </c>
      <c r="I75" s="216"/>
      <c r="J75" s="25" t="s">
        <v>127</v>
      </c>
    </row>
    <row r="76" spans="1:11" x14ac:dyDescent="0.25">
      <c r="A76" s="263">
        <v>17</v>
      </c>
      <c r="B76" s="287" t="s">
        <v>16</v>
      </c>
      <c r="C76" s="307" t="s">
        <v>87</v>
      </c>
      <c r="D76" s="288" t="s">
        <v>86</v>
      </c>
      <c r="E76" s="312" t="s">
        <v>0</v>
      </c>
      <c r="F76" s="235" t="s">
        <v>231</v>
      </c>
      <c r="G76" s="281">
        <v>34</v>
      </c>
      <c r="H76" s="244">
        <f t="shared" si="1"/>
        <v>459.45945945945948</v>
      </c>
      <c r="I76" s="216"/>
      <c r="J76" s="25" t="s">
        <v>199</v>
      </c>
    </row>
    <row r="77" spans="1:11" x14ac:dyDescent="0.25">
      <c r="A77" s="263">
        <v>18</v>
      </c>
      <c r="B77" s="268" t="s">
        <v>247</v>
      </c>
      <c r="C77" s="240">
        <v>2014</v>
      </c>
      <c r="D77" s="313" t="s">
        <v>125</v>
      </c>
      <c r="E77" s="283" t="s">
        <v>129</v>
      </c>
      <c r="F77" s="348" t="s">
        <v>256</v>
      </c>
      <c r="G77" s="281">
        <v>33</v>
      </c>
      <c r="H77" s="244">
        <f t="shared" si="1"/>
        <v>445.94594594594594</v>
      </c>
      <c r="I77" s="399" t="s">
        <v>271</v>
      </c>
      <c r="J77" s="217"/>
    </row>
    <row r="78" spans="1:11" x14ac:dyDescent="0.25">
      <c r="A78" s="263">
        <v>19</v>
      </c>
      <c r="B78" s="287" t="s">
        <v>15</v>
      </c>
      <c r="C78" s="230" t="s">
        <v>87</v>
      </c>
      <c r="D78" s="289" t="s">
        <v>86</v>
      </c>
      <c r="E78" s="312" t="s">
        <v>0</v>
      </c>
      <c r="F78" s="235" t="s">
        <v>4</v>
      </c>
      <c r="G78" s="281">
        <v>29</v>
      </c>
      <c r="H78" s="244">
        <f t="shared" si="1"/>
        <v>391.89189189189187</v>
      </c>
      <c r="I78" s="216"/>
      <c r="J78" s="25" t="s">
        <v>3</v>
      </c>
    </row>
    <row r="79" spans="1:11" x14ac:dyDescent="0.25">
      <c r="A79" s="263">
        <v>20</v>
      </c>
      <c r="B79" s="287" t="s">
        <v>17</v>
      </c>
      <c r="C79" s="230" t="s">
        <v>93</v>
      </c>
      <c r="D79" s="289" t="s">
        <v>208</v>
      </c>
      <c r="E79" s="312" t="s">
        <v>6</v>
      </c>
      <c r="F79" s="400" t="s">
        <v>4</v>
      </c>
      <c r="G79" s="281">
        <v>29</v>
      </c>
      <c r="H79" s="244">
        <f t="shared" si="1"/>
        <v>391.89189189189187</v>
      </c>
      <c r="I79" s="216"/>
      <c r="J79" s="404" t="s">
        <v>270</v>
      </c>
    </row>
    <row r="80" spans="1:11" x14ac:dyDescent="0.25">
      <c r="A80" s="263">
        <v>21</v>
      </c>
      <c r="B80" s="287" t="s">
        <v>20</v>
      </c>
      <c r="C80" s="307" t="s">
        <v>87</v>
      </c>
      <c r="D80" s="288" t="s">
        <v>86</v>
      </c>
      <c r="E80" s="312" t="s">
        <v>6</v>
      </c>
      <c r="F80" s="235" t="s">
        <v>232</v>
      </c>
      <c r="G80" s="281">
        <v>27.5</v>
      </c>
      <c r="H80" s="244">
        <f t="shared" si="1"/>
        <v>371.62162162162161</v>
      </c>
      <c r="I80" s="216"/>
      <c r="J80" s="25" t="s">
        <v>198</v>
      </c>
    </row>
    <row r="81" spans="1:10" x14ac:dyDescent="0.25">
      <c r="A81" s="263">
        <v>22</v>
      </c>
      <c r="B81" s="287" t="s">
        <v>18</v>
      </c>
      <c r="C81" s="308" t="s">
        <v>87</v>
      </c>
      <c r="D81" s="289" t="s">
        <v>86</v>
      </c>
      <c r="E81" s="312" t="s">
        <v>6</v>
      </c>
      <c r="F81" s="401" t="s">
        <v>233</v>
      </c>
      <c r="G81" s="281">
        <v>27</v>
      </c>
      <c r="H81" s="244">
        <f t="shared" si="1"/>
        <v>364.86486486486484</v>
      </c>
      <c r="I81" s="216"/>
      <c r="J81" s="25" t="s">
        <v>198</v>
      </c>
    </row>
    <row r="82" spans="1:10" x14ac:dyDescent="0.25">
      <c r="A82" s="263">
        <v>23</v>
      </c>
      <c r="B82" s="287" t="s">
        <v>19</v>
      </c>
      <c r="C82" s="307" t="s">
        <v>94</v>
      </c>
      <c r="D82" s="288" t="s">
        <v>205</v>
      </c>
      <c r="E82" s="312" t="s">
        <v>6</v>
      </c>
      <c r="F82" s="235" t="s">
        <v>233</v>
      </c>
      <c r="G82" s="281">
        <v>27</v>
      </c>
      <c r="H82" s="244">
        <f t="shared" si="1"/>
        <v>364.86486486486484</v>
      </c>
      <c r="I82" s="216"/>
      <c r="J82" s="120" t="s">
        <v>198</v>
      </c>
    </row>
    <row r="83" spans="1:10" x14ac:dyDescent="0.25">
      <c r="A83" s="263">
        <v>24</v>
      </c>
      <c r="B83" s="287" t="s">
        <v>21</v>
      </c>
      <c r="C83" s="307" t="s">
        <v>110</v>
      </c>
      <c r="D83" s="288" t="s">
        <v>86</v>
      </c>
      <c r="E83" s="312" t="s">
        <v>0</v>
      </c>
      <c r="F83" s="235" t="s">
        <v>234</v>
      </c>
      <c r="G83" s="281">
        <v>22</v>
      </c>
      <c r="H83" s="244">
        <f t="shared" si="1"/>
        <v>297.29729729729729</v>
      </c>
      <c r="I83" s="216"/>
      <c r="J83" s="25" t="s">
        <v>196</v>
      </c>
    </row>
    <row r="84" spans="1:10" x14ac:dyDescent="0.25">
      <c r="A84" s="263">
        <v>25</v>
      </c>
      <c r="B84" s="287" t="s">
        <v>22</v>
      </c>
      <c r="C84" s="230" t="s">
        <v>93</v>
      </c>
      <c r="D84" s="289" t="s">
        <v>208</v>
      </c>
      <c r="E84" s="312" t="s">
        <v>6</v>
      </c>
      <c r="F84" s="235" t="s">
        <v>235</v>
      </c>
      <c r="G84" s="281">
        <v>15.5</v>
      </c>
      <c r="H84" s="244">
        <f t="shared" si="1"/>
        <v>209.45945945945945</v>
      </c>
      <c r="I84" s="216"/>
      <c r="J84" s="25" t="s">
        <v>198</v>
      </c>
    </row>
    <row r="85" spans="1:10" x14ac:dyDescent="0.25">
      <c r="A85" s="276"/>
      <c r="E85" s="217"/>
    </row>
    <row r="86" spans="1:10" x14ac:dyDescent="0.25">
      <c r="A86" s="219"/>
      <c r="E86" s="217"/>
    </row>
    <row r="87" spans="1:10" x14ac:dyDescent="0.25">
      <c r="A87" s="290"/>
      <c r="B87" s="219"/>
      <c r="C87" s="291"/>
      <c r="D87" s="291"/>
      <c r="E87" s="292"/>
      <c r="F87" s="232"/>
      <c r="G87" s="293"/>
      <c r="H87" s="294"/>
      <c r="I87" s="218"/>
      <c r="J87" s="327"/>
    </row>
    <row r="88" spans="1:10" x14ac:dyDescent="0.25">
      <c r="A88" s="185" t="s">
        <v>245</v>
      </c>
      <c r="B88" s="346"/>
      <c r="C88" s="191"/>
      <c r="E88" s="192"/>
      <c r="F88" s="193"/>
      <c r="G88" s="78"/>
      <c r="H88" s="78"/>
      <c r="I88" s="78"/>
      <c r="J88" s="327"/>
    </row>
    <row r="89" spans="1:10" x14ac:dyDescent="0.25">
      <c r="B89" s="73" t="s">
        <v>154</v>
      </c>
      <c r="I89" s="73"/>
      <c r="J89" s="327"/>
    </row>
    <row r="90" spans="1:10" x14ac:dyDescent="0.25">
      <c r="E90" s="217"/>
      <c r="J90" s="327"/>
    </row>
    <row r="91" spans="1:10" x14ac:dyDescent="0.25">
      <c r="A91" s="276" t="s">
        <v>258</v>
      </c>
      <c r="E91" s="217"/>
      <c r="J91" s="327"/>
    </row>
    <row r="92" spans="1:10" x14ac:dyDescent="0.25">
      <c r="A92" s="591" t="s">
        <v>259</v>
      </c>
      <c r="B92" s="591"/>
      <c r="C92" s="591"/>
      <c r="D92" s="591"/>
      <c r="E92" s="591"/>
      <c r="F92" s="591"/>
      <c r="G92" s="591"/>
      <c r="H92" s="591"/>
      <c r="I92" s="591"/>
      <c r="J92" s="591"/>
    </row>
    <row r="93" spans="1:10" x14ac:dyDescent="0.25">
      <c r="A93" s="591"/>
      <c r="B93" s="591"/>
      <c r="C93" s="591"/>
      <c r="D93" s="591"/>
      <c r="E93" s="591"/>
      <c r="F93" s="591"/>
      <c r="G93" s="591"/>
      <c r="H93" s="591"/>
      <c r="I93" s="591"/>
      <c r="J93" s="591"/>
    </row>
    <row r="94" spans="1:10" x14ac:dyDescent="0.25">
      <c r="A94" s="290"/>
      <c r="E94" s="217"/>
      <c r="I94" s="218"/>
      <c r="J94" s="327"/>
    </row>
    <row r="95" spans="1:10" x14ac:dyDescent="0.25">
      <c r="A95" s="290"/>
      <c r="E95" s="217"/>
      <c r="I95" s="218"/>
      <c r="J95" s="327"/>
    </row>
    <row r="96" spans="1:10" x14ac:dyDescent="0.25">
      <c r="A96" s="290"/>
      <c r="E96" s="217"/>
      <c r="I96" s="218"/>
      <c r="J96" s="327"/>
    </row>
    <row r="97" spans="1:11" x14ac:dyDescent="0.25">
      <c r="A97" s="290"/>
      <c r="E97" s="217"/>
      <c r="I97" s="218"/>
      <c r="J97" s="327"/>
    </row>
    <row r="98" spans="1:11" x14ac:dyDescent="0.25">
      <c r="A98" s="290"/>
      <c r="E98" s="217"/>
      <c r="I98" s="218"/>
      <c r="J98" s="327"/>
    </row>
    <row r="99" spans="1:11" x14ac:dyDescent="0.25">
      <c r="A99" s="290"/>
      <c r="E99" s="217"/>
      <c r="I99" s="218"/>
      <c r="J99" s="327"/>
    </row>
    <row r="100" spans="1:11" x14ac:dyDescent="0.25">
      <c r="A100" s="290"/>
      <c r="E100" s="217"/>
      <c r="I100" s="218"/>
      <c r="J100" s="327"/>
    </row>
    <row r="101" spans="1:11" x14ac:dyDescent="0.25">
      <c r="A101" s="295"/>
      <c r="C101" s="296"/>
      <c r="D101" s="220"/>
      <c r="E101" s="220"/>
      <c r="F101" s="113"/>
      <c r="G101" s="220"/>
      <c r="H101" s="220"/>
      <c r="I101" s="220"/>
      <c r="J101" s="328"/>
    </row>
    <row r="102" spans="1:11" x14ac:dyDescent="0.25">
      <c r="A102" s="594" t="s">
        <v>175</v>
      </c>
      <c r="B102" s="594"/>
      <c r="C102" s="594"/>
      <c r="D102" s="594"/>
      <c r="E102" s="594"/>
      <c r="F102" s="594"/>
      <c r="G102" s="594"/>
      <c r="H102" s="594"/>
      <c r="I102" s="594"/>
      <c r="J102" s="594"/>
    </row>
    <row r="103" spans="1:11" x14ac:dyDescent="0.25">
      <c r="A103" s="594" t="s">
        <v>262</v>
      </c>
      <c r="B103" s="594"/>
      <c r="C103" s="594"/>
      <c r="D103" s="594"/>
      <c r="E103" s="594"/>
      <c r="F103" s="594"/>
      <c r="G103" s="594"/>
      <c r="H103" s="594"/>
      <c r="I103" s="594"/>
      <c r="J103" s="594"/>
    </row>
    <row r="104" spans="1:11" x14ac:dyDescent="0.25">
      <c r="A104" s="220"/>
      <c r="B104" s="340"/>
      <c r="C104" s="214"/>
      <c r="D104" s="214"/>
      <c r="E104" s="214" t="s">
        <v>176</v>
      </c>
      <c r="F104" s="214"/>
      <c r="G104" s="214"/>
      <c r="H104" s="214"/>
      <c r="I104" s="214"/>
      <c r="J104" s="317"/>
    </row>
    <row r="105" spans="1:11" x14ac:dyDescent="0.25">
      <c r="A105" s="220"/>
      <c r="B105" s="341"/>
      <c r="C105" s="296"/>
      <c r="D105" s="220"/>
      <c r="E105" s="215" t="s">
        <v>173</v>
      </c>
      <c r="F105" s="215"/>
      <c r="G105" s="215"/>
      <c r="H105" s="215"/>
      <c r="I105" s="215"/>
      <c r="J105" s="318"/>
    </row>
    <row r="106" spans="1:11" ht="15" customHeight="1" x14ac:dyDescent="0.25">
      <c r="A106" s="65"/>
      <c r="B106" s="342" t="s">
        <v>156</v>
      </c>
      <c r="C106" s="296"/>
      <c r="D106" s="236" t="s">
        <v>157</v>
      </c>
      <c r="E106" s="111"/>
      <c r="F106" s="113"/>
      <c r="G106" s="113"/>
      <c r="H106" s="113"/>
      <c r="I106" s="113"/>
      <c r="J106" s="115"/>
    </row>
    <row r="107" spans="1:11" s="297" customFormat="1" ht="15" customHeight="1" x14ac:dyDescent="0.25">
      <c r="A107" s="595" t="s">
        <v>173</v>
      </c>
      <c r="B107" s="595"/>
      <c r="C107" s="596" t="s">
        <v>161</v>
      </c>
      <c r="D107" s="597" t="s">
        <v>162</v>
      </c>
      <c r="E107" s="596" t="s">
        <v>163</v>
      </c>
      <c r="F107" s="598" t="s">
        <v>251</v>
      </c>
      <c r="G107" s="598"/>
      <c r="H107" s="598"/>
      <c r="I107" s="598"/>
      <c r="J107" s="598"/>
      <c r="K107" s="217"/>
    </row>
    <row r="108" spans="1:11" s="297" customFormat="1" ht="24.75" customHeight="1" x14ac:dyDescent="0.25">
      <c r="A108" s="599" t="s">
        <v>169</v>
      </c>
      <c r="B108" s="592" t="s">
        <v>170</v>
      </c>
      <c r="C108" s="596"/>
      <c r="D108" s="597"/>
      <c r="E108" s="596"/>
      <c r="F108" s="592" t="s">
        <v>164</v>
      </c>
      <c r="G108" s="592" t="s">
        <v>178</v>
      </c>
      <c r="H108" s="465" t="s">
        <v>165</v>
      </c>
      <c r="I108" s="593" t="s">
        <v>166</v>
      </c>
      <c r="J108" s="593" t="s">
        <v>167</v>
      </c>
      <c r="K108" s="217"/>
    </row>
    <row r="109" spans="1:11" s="297" customFormat="1" ht="15" customHeight="1" x14ac:dyDescent="0.25">
      <c r="A109" s="599"/>
      <c r="B109" s="592"/>
      <c r="C109" s="596"/>
      <c r="D109" s="597"/>
      <c r="E109" s="596"/>
      <c r="F109" s="592"/>
      <c r="G109" s="592"/>
      <c r="H109" s="465" t="s">
        <v>171</v>
      </c>
      <c r="I109" s="593"/>
      <c r="J109" s="593"/>
      <c r="K109" s="217"/>
    </row>
    <row r="110" spans="1:11" x14ac:dyDescent="0.25">
      <c r="A110" s="263">
        <v>1</v>
      </c>
      <c r="B110" s="268" t="s">
        <v>139</v>
      </c>
      <c r="C110" s="240">
        <v>2011</v>
      </c>
      <c r="D110" s="239" t="s">
        <v>124</v>
      </c>
      <c r="E110" s="283" t="s">
        <v>129</v>
      </c>
      <c r="F110" s="231" t="s">
        <v>211</v>
      </c>
      <c r="G110" s="189">
        <v>58</v>
      </c>
      <c r="H110" s="298">
        <f>G110*1000/58</f>
        <v>1000</v>
      </c>
      <c r="I110" s="242">
        <v>1</v>
      </c>
      <c r="J110" s="74" t="s">
        <v>195</v>
      </c>
    </row>
    <row r="111" spans="1:11" x14ac:dyDescent="0.25">
      <c r="A111" s="263">
        <v>2</v>
      </c>
      <c r="B111" s="265" t="s">
        <v>14</v>
      </c>
      <c r="C111" s="240">
        <v>2011</v>
      </c>
      <c r="D111" s="239" t="s">
        <v>13</v>
      </c>
      <c r="E111" s="179" t="s">
        <v>0</v>
      </c>
      <c r="F111" s="234" t="s">
        <v>216</v>
      </c>
      <c r="G111" s="209">
        <v>50</v>
      </c>
      <c r="H111" s="299">
        <f>G111*1000/58</f>
        <v>862.06896551724139</v>
      </c>
      <c r="I111" s="245">
        <v>2</v>
      </c>
      <c r="J111" s="25" t="s">
        <v>199</v>
      </c>
    </row>
    <row r="112" spans="1:11" x14ac:dyDescent="0.25">
      <c r="A112" s="263">
        <v>3</v>
      </c>
      <c r="B112" s="268" t="s">
        <v>128</v>
      </c>
      <c r="C112" s="240">
        <v>2012</v>
      </c>
      <c r="D112" s="239" t="s">
        <v>124</v>
      </c>
      <c r="E112" s="283" t="s">
        <v>129</v>
      </c>
      <c r="F112" s="183" t="s">
        <v>34</v>
      </c>
      <c r="G112" s="209">
        <v>41</v>
      </c>
      <c r="H112" s="299">
        <f t="shared" ref="H112:H126" si="2">G112*1000/52</f>
        <v>788.46153846153845</v>
      </c>
      <c r="I112" s="247">
        <v>3</v>
      </c>
      <c r="J112" s="25" t="s">
        <v>127</v>
      </c>
    </row>
    <row r="113" spans="1:10" x14ac:dyDescent="0.25">
      <c r="A113" s="263">
        <v>4</v>
      </c>
      <c r="B113" s="265" t="s">
        <v>16</v>
      </c>
      <c r="C113" s="240">
        <v>2014</v>
      </c>
      <c r="D113" s="239" t="s">
        <v>13</v>
      </c>
      <c r="E113" s="179" t="s">
        <v>0</v>
      </c>
      <c r="F113" s="226" t="s">
        <v>231</v>
      </c>
      <c r="G113" s="209">
        <v>40</v>
      </c>
      <c r="H113" s="299">
        <f t="shared" si="2"/>
        <v>769.23076923076928</v>
      </c>
      <c r="I113" s="248">
        <v>4</v>
      </c>
      <c r="J113" s="25" t="s">
        <v>199</v>
      </c>
    </row>
    <row r="114" spans="1:10" x14ac:dyDescent="0.25">
      <c r="A114" s="263">
        <v>5</v>
      </c>
      <c r="B114" s="268" t="s">
        <v>133</v>
      </c>
      <c r="C114" s="240">
        <v>2014</v>
      </c>
      <c r="D114" s="239" t="s">
        <v>124</v>
      </c>
      <c r="E114" s="283" t="s">
        <v>129</v>
      </c>
      <c r="F114" s="183" t="s">
        <v>2</v>
      </c>
      <c r="G114" s="190">
        <v>39</v>
      </c>
      <c r="H114" s="299">
        <f t="shared" si="2"/>
        <v>750</v>
      </c>
      <c r="I114" s="330" t="s">
        <v>252</v>
      </c>
      <c r="J114" s="25" t="s">
        <v>195</v>
      </c>
    </row>
    <row r="115" spans="1:10" x14ac:dyDescent="0.25">
      <c r="A115" s="263">
        <v>6</v>
      </c>
      <c r="B115" s="347" t="s">
        <v>197</v>
      </c>
      <c r="C115" s="300">
        <v>2013</v>
      </c>
      <c r="D115" s="226" t="s">
        <v>124</v>
      </c>
      <c r="E115" s="301" t="s">
        <v>129</v>
      </c>
      <c r="F115" s="183" t="s">
        <v>2</v>
      </c>
      <c r="G115" s="190">
        <v>39</v>
      </c>
      <c r="H115" s="299">
        <f t="shared" si="2"/>
        <v>750</v>
      </c>
      <c r="I115" s="330" t="s">
        <v>252</v>
      </c>
      <c r="J115" s="25" t="s">
        <v>195</v>
      </c>
    </row>
    <row r="116" spans="1:10" ht="27.75" customHeight="1" x14ac:dyDescent="0.25">
      <c r="A116" s="263">
        <v>7</v>
      </c>
      <c r="B116" s="350" t="s">
        <v>247</v>
      </c>
      <c r="C116" s="351">
        <v>2014</v>
      </c>
      <c r="D116" s="352" t="s">
        <v>125</v>
      </c>
      <c r="E116" s="283" t="s">
        <v>129</v>
      </c>
      <c r="F116" s="309" t="s">
        <v>2</v>
      </c>
      <c r="G116" s="353">
        <v>39</v>
      </c>
      <c r="H116" s="299">
        <f t="shared" si="2"/>
        <v>750</v>
      </c>
      <c r="I116" s="330" t="s">
        <v>252</v>
      </c>
      <c r="J116" s="349" t="s">
        <v>257</v>
      </c>
    </row>
    <row r="117" spans="1:10" x14ac:dyDescent="0.25">
      <c r="A117" s="263">
        <v>8</v>
      </c>
      <c r="B117" s="265" t="s">
        <v>15</v>
      </c>
      <c r="C117" s="240">
        <v>2014</v>
      </c>
      <c r="D117" s="239" t="s">
        <v>124</v>
      </c>
      <c r="E117" s="312" t="s">
        <v>0</v>
      </c>
      <c r="F117" s="339" t="s">
        <v>4</v>
      </c>
      <c r="G117" s="209">
        <v>35</v>
      </c>
      <c r="H117" s="299">
        <f t="shared" si="2"/>
        <v>673.07692307692309</v>
      </c>
      <c r="I117" s="315" t="s">
        <v>285</v>
      </c>
      <c r="J117" s="25" t="s">
        <v>3</v>
      </c>
    </row>
    <row r="118" spans="1:10" x14ac:dyDescent="0.25">
      <c r="A118" s="263">
        <v>9</v>
      </c>
      <c r="B118" s="268" t="s">
        <v>131</v>
      </c>
      <c r="C118" s="240">
        <v>2014</v>
      </c>
      <c r="D118" s="313" t="s">
        <v>125</v>
      </c>
      <c r="E118" s="283" t="s">
        <v>129</v>
      </c>
      <c r="F118" s="183" t="s">
        <v>4</v>
      </c>
      <c r="G118" s="209">
        <v>35</v>
      </c>
      <c r="H118" s="299">
        <f t="shared" si="2"/>
        <v>673.07692307692309</v>
      </c>
      <c r="I118" s="315" t="s">
        <v>285</v>
      </c>
      <c r="J118" s="25" t="s">
        <v>195</v>
      </c>
    </row>
    <row r="119" spans="1:10" x14ac:dyDescent="0.25">
      <c r="A119" s="263">
        <v>10</v>
      </c>
      <c r="B119" s="265" t="s">
        <v>17</v>
      </c>
      <c r="C119" s="240">
        <v>2011</v>
      </c>
      <c r="D119" s="239" t="s">
        <v>13</v>
      </c>
      <c r="E119" s="179" t="s">
        <v>6</v>
      </c>
      <c r="F119" s="395" t="s">
        <v>4</v>
      </c>
      <c r="G119" s="209">
        <v>35</v>
      </c>
      <c r="H119" s="299">
        <f t="shared" si="2"/>
        <v>673.07692307692309</v>
      </c>
      <c r="I119" s="315" t="s">
        <v>285</v>
      </c>
      <c r="J119" s="404" t="s">
        <v>270</v>
      </c>
    </row>
    <row r="120" spans="1:10" x14ac:dyDescent="0.25">
      <c r="A120" s="263">
        <v>11</v>
      </c>
      <c r="B120" s="265" t="s">
        <v>19</v>
      </c>
      <c r="C120" s="240">
        <v>2012</v>
      </c>
      <c r="D120" s="239" t="s">
        <v>125</v>
      </c>
      <c r="E120" s="179" t="s">
        <v>6</v>
      </c>
      <c r="F120" s="339" t="s">
        <v>237</v>
      </c>
      <c r="G120" s="209">
        <v>33.5</v>
      </c>
      <c r="H120" s="299">
        <f t="shared" si="2"/>
        <v>644.23076923076928</v>
      </c>
      <c r="I120" s="315" t="s">
        <v>286</v>
      </c>
      <c r="J120" s="25" t="s">
        <v>198</v>
      </c>
    </row>
    <row r="121" spans="1:10" ht="15.75" thickBot="1" x14ac:dyDescent="0.3">
      <c r="A121" s="263">
        <v>12</v>
      </c>
      <c r="B121" s="344" t="s">
        <v>20</v>
      </c>
      <c r="C121" s="256">
        <v>2014</v>
      </c>
      <c r="D121" s="255" t="s">
        <v>125</v>
      </c>
      <c r="E121" s="254" t="s">
        <v>6</v>
      </c>
      <c r="F121" s="412" t="s">
        <v>237</v>
      </c>
      <c r="G121" s="413">
        <v>33.5</v>
      </c>
      <c r="H121" s="398">
        <f t="shared" si="2"/>
        <v>644.23076923076928</v>
      </c>
      <c r="I121" s="516" t="s">
        <v>286</v>
      </c>
      <c r="J121" s="374" t="s">
        <v>198</v>
      </c>
    </row>
    <row r="122" spans="1:10" ht="15.75" thickTop="1" x14ac:dyDescent="0.25">
      <c r="A122" s="263">
        <v>13</v>
      </c>
      <c r="B122" s="260" t="s">
        <v>18</v>
      </c>
      <c r="C122" s="396">
        <v>2014</v>
      </c>
      <c r="D122" s="354" t="s">
        <v>13</v>
      </c>
      <c r="E122" s="355" t="s">
        <v>6</v>
      </c>
      <c r="F122" s="411" t="s">
        <v>233</v>
      </c>
      <c r="G122" s="262">
        <v>33</v>
      </c>
      <c r="H122" s="397">
        <f t="shared" si="2"/>
        <v>634.61538461538464</v>
      </c>
      <c r="J122" s="75" t="s">
        <v>198</v>
      </c>
    </row>
    <row r="123" spans="1:10" x14ac:dyDescent="0.25">
      <c r="A123" s="263">
        <v>14</v>
      </c>
      <c r="B123" s="268" t="s">
        <v>134</v>
      </c>
      <c r="C123" s="240">
        <v>2011</v>
      </c>
      <c r="D123" s="239" t="s">
        <v>124</v>
      </c>
      <c r="E123" s="283" t="s">
        <v>129</v>
      </c>
      <c r="F123" s="183" t="s">
        <v>5</v>
      </c>
      <c r="G123" s="190">
        <v>32.25</v>
      </c>
      <c r="H123" s="299">
        <f t="shared" si="2"/>
        <v>620.19230769230774</v>
      </c>
      <c r="I123" s="216"/>
      <c r="J123" s="25" t="s">
        <v>130</v>
      </c>
    </row>
    <row r="124" spans="1:10" x14ac:dyDescent="0.25">
      <c r="A124" s="263">
        <v>15</v>
      </c>
      <c r="B124" s="268" t="s">
        <v>132</v>
      </c>
      <c r="C124" s="240">
        <v>2014</v>
      </c>
      <c r="D124" s="239" t="s">
        <v>124</v>
      </c>
      <c r="E124" s="283" t="s">
        <v>129</v>
      </c>
      <c r="F124" s="183" t="s">
        <v>234</v>
      </c>
      <c r="G124" s="209">
        <v>28</v>
      </c>
      <c r="H124" s="299">
        <f t="shared" si="2"/>
        <v>538.46153846153845</v>
      </c>
      <c r="I124" s="216"/>
      <c r="J124" s="25" t="s">
        <v>130</v>
      </c>
    </row>
    <row r="125" spans="1:10" x14ac:dyDescent="0.25">
      <c r="A125" s="263">
        <v>16</v>
      </c>
      <c r="B125" s="265" t="s">
        <v>21</v>
      </c>
      <c r="C125" s="240">
        <v>2015</v>
      </c>
      <c r="D125" s="239" t="s">
        <v>13</v>
      </c>
      <c r="E125" s="179" t="s">
        <v>0</v>
      </c>
      <c r="F125" s="339" t="s">
        <v>234</v>
      </c>
      <c r="G125" s="209">
        <v>28</v>
      </c>
      <c r="H125" s="299">
        <f t="shared" si="2"/>
        <v>538.46153846153845</v>
      </c>
      <c r="I125" s="216"/>
      <c r="J125" s="25" t="s">
        <v>196</v>
      </c>
    </row>
    <row r="126" spans="1:10" x14ac:dyDescent="0.25">
      <c r="A126" s="263">
        <v>17</v>
      </c>
      <c r="B126" s="265" t="s">
        <v>22</v>
      </c>
      <c r="C126" s="240" t="s">
        <v>93</v>
      </c>
      <c r="D126" s="179" t="s">
        <v>208</v>
      </c>
      <c r="E126" s="239" t="s">
        <v>6</v>
      </c>
      <c r="F126" s="339" t="s">
        <v>235</v>
      </c>
      <c r="G126" s="209">
        <v>21.5</v>
      </c>
      <c r="H126" s="299">
        <f t="shared" si="2"/>
        <v>413.46153846153845</v>
      </c>
      <c r="I126" s="216"/>
      <c r="J126" s="25" t="s">
        <v>198</v>
      </c>
    </row>
    <row r="127" spans="1:10" x14ac:dyDescent="0.25">
      <c r="E127" s="217"/>
    </row>
    <row r="128" spans="1:10" ht="15.75" thickBot="1" x14ac:dyDescent="0.3">
      <c r="A128" s="305" t="s">
        <v>238</v>
      </c>
      <c r="B128" s="305"/>
      <c r="C128" s="305"/>
      <c r="D128" s="305"/>
      <c r="E128" s="305"/>
      <c r="F128" s="305"/>
      <c r="G128" s="305"/>
      <c r="H128" s="305"/>
    </row>
    <row r="129" spans="1:10" ht="15.75" thickBot="1" x14ac:dyDescent="0.3">
      <c r="A129" s="302"/>
      <c r="B129" s="305" t="s">
        <v>154</v>
      </c>
      <c r="C129" s="303"/>
      <c r="D129" s="304"/>
      <c r="E129" s="233"/>
      <c r="F129" s="233"/>
      <c r="G129" s="305"/>
      <c r="H129" s="306"/>
    </row>
    <row r="130" spans="1:10" x14ac:dyDescent="0.25">
      <c r="A130" s="591" t="s">
        <v>259</v>
      </c>
      <c r="B130" s="591"/>
      <c r="C130" s="591"/>
      <c r="D130" s="591"/>
      <c r="E130" s="591"/>
      <c r="F130" s="591"/>
      <c r="G130" s="591"/>
      <c r="H130" s="591"/>
      <c r="I130" s="591"/>
      <c r="J130" s="591"/>
    </row>
    <row r="131" spans="1:10" x14ac:dyDescent="0.25">
      <c r="A131" s="591"/>
      <c r="B131" s="591"/>
      <c r="C131" s="591"/>
      <c r="D131" s="591"/>
      <c r="E131" s="591"/>
      <c r="F131" s="591"/>
      <c r="G131" s="591"/>
      <c r="H131" s="591"/>
      <c r="I131" s="591"/>
      <c r="J131" s="591"/>
    </row>
    <row r="132" spans="1:10" x14ac:dyDescent="0.25">
      <c r="A132" s="276" t="s">
        <v>258</v>
      </c>
      <c r="E132" s="217"/>
      <c r="J132" s="327"/>
    </row>
    <row r="133" spans="1:10" x14ac:dyDescent="0.25">
      <c r="B133" s="217"/>
      <c r="C133" s="217"/>
      <c r="E133" s="217"/>
      <c r="F133" s="217"/>
      <c r="J133" s="217"/>
    </row>
    <row r="134" spans="1:10" x14ac:dyDescent="0.25">
      <c r="B134" s="217"/>
      <c r="C134" s="217"/>
      <c r="E134" s="217"/>
      <c r="F134" s="217"/>
      <c r="J134" s="217"/>
    </row>
    <row r="135" spans="1:10" x14ac:dyDescent="0.25">
      <c r="E135" s="217"/>
    </row>
    <row r="136" spans="1:10" x14ac:dyDescent="0.25">
      <c r="E136" s="217"/>
    </row>
    <row r="137" spans="1:10" x14ac:dyDescent="0.25">
      <c r="E137" s="217"/>
    </row>
    <row r="138" spans="1:10" x14ac:dyDescent="0.25">
      <c r="B138" s="112"/>
      <c r="C138" s="277"/>
      <c r="D138" s="277"/>
      <c r="E138" s="277"/>
      <c r="F138" s="228"/>
      <c r="G138" s="229"/>
      <c r="H138" s="229"/>
      <c r="I138" s="278"/>
      <c r="J138" s="327"/>
    </row>
    <row r="139" spans="1:10" x14ac:dyDescent="0.25">
      <c r="C139" s="277"/>
      <c r="E139" s="217"/>
      <c r="J139" s="327"/>
    </row>
    <row r="140" spans="1:10" x14ac:dyDescent="0.25">
      <c r="E140" s="217"/>
    </row>
    <row r="141" spans="1:10" x14ac:dyDescent="0.25">
      <c r="E141" s="217"/>
    </row>
    <row r="142" spans="1:10" x14ac:dyDescent="0.25">
      <c r="E142" s="217"/>
    </row>
    <row r="143" spans="1:10" x14ac:dyDescent="0.25">
      <c r="E143" s="217"/>
    </row>
    <row r="144" spans="1:10" x14ac:dyDescent="0.25">
      <c r="E144" s="217"/>
    </row>
    <row r="145" spans="5:5" x14ac:dyDescent="0.25">
      <c r="E145" s="217"/>
    </row>
    <row r="146" spans="5:5" x14ac:dyDescent="0.25">
      <c r="E146" s="217"/>
    </row>
    <row r="147" spans="5:5" x14ac:dyDescent="0.25">
      <c r="E147" s="217"/>
    </row>
    <row r="148" spans="5:5" x14ac:dyDescent="0.25">
      <c r="E148" s="217"/>
    </row>
    <row r="149" spans="5:5" x14ac:dyDescent="0.25">
      <c r="E149" s="217"/>
    </row>
    <row r="150" spans="5:5" x14ac:dyDescent="0.25">
      <c r="E150" s="217"/>
    </row>
    <row r="151" spans="5:5" x14ac:dyDescent="0.25">
      <c r="E151" s="217"/>
    </row>
    <row r="152" spans="5:5" x14ac:dyDescent="0.25">
      <c r="E152" s="217"/>
    </row>
    <row r="153" spans="5:5" x14ac:dyDescent="0.25">
      <c r="E153" s="217"/>
    </row>
    <row r="154" spans="5:5" x14ac:dyDescent="0.25">
      <c r="E154" s="217"/>
    </row>
    <row r="155" spans="5:5" x14ac:dyDescent="0.25">
      <c r="E155" s="217"/>
    </row>
    <row r="156" spans="5:5" x14ac:dyDescent="0.25">
      <c r="E156" s="217"/>
    </row>
    <row r="157" spans="5:5" x14ac:dyDescent="0.25">
      <c r="E157" s="217"/>
    </row>
    <row r="158" spans="5:5" x14ac:dyDescent="0.25">
      <c r="E158" s="217"/>
    </row>
    <row r="159" spans="5:5" x14ac:dyDescent="0.25">
      <c r="E159" s="217"/>
    </row>
    <row r="160" spans="5:5" x14ac:dyDescent="0.25">
      <c r="E160" s="217"/>
    </row>
    <row r="161" spans="5:5" x14ac:dyDescent="0.25">
      <c r="E161" s="217"/>
    </row>
    <row r="162" spans="5:5" x14ac:dyDescent="0.25">
      <c r="E162" s="217"/>
    </row>
    <row r="163" spans="5:5" x14ac:dyDescent="0.25">
      <c r="E163" s="217"/>
    </row>
    <row r="164" spans="5:5" x14ac:dyDescent="0.25">
      <c r="E164" s="217"/>
    </row>
    <row r="165" spans="5:5" x14ac:dyDescent="0.25">
      <c r="E165" s="217"/>
    </row>
    <row r="166" spans="5:5" x14ac:dyDescent="0.25">
      <c r="E166" s="217"/>
    </row>
    <row r="167" spans="5:5" x14ac:dyDescent="0.25">
      <c r="E167" s="217"/>
    </row>
    <row r="168" spans="5:5" x14ac:dyDescent="0.25">
      <c r="E168" s="217"/>
    </row>
    <row r="169" spans="5:5" x14ac:dyDescent="0.25">
      <c r="E169" s="217"/>
    </row>
    <row r="170" spans="5:5" x14ac:dyDescent="0.25">
      <c r="E170" s="217"/>
    </row>
    <row r="171" spans="5:5" x14ac:dyDescent="0.25">
      <c r="E171" s="217"/>
    </row>
    <row r="172" spans="5:5" x14ac:dyDescent="0.25">
      <c r="E172" s="217"/>
    </row>
    <row r="173" spans="5:5" x14ac:dyDescent="0.25">
      <c r="E173" s="217"/>
    </row>
    <row r="174" spans="5:5" x14ac:dyDescent="0.25">
      <c r="E174" s="217"/>
    </row>
    <row r="175" spans="5:5" x14ac:dyDescent="0.25">
      <c r="E175" s="217"/>
    </row>
    <row r="176" spans="5:5" x14ac:dyDescent="0.25">
      <c r="E176" s="217"/>
    </row>
    <row r="177" spans="5:5" x14ac:dyDescent="0.25">
      <c r="E177" s="217"/>
    </row>
    <row r="178" spans="5:5" x14ac:dyDescent="0.25">
      <c r="E178" s="217"/>
    </row>
    <row r="179" spans="5:5" x14ac:dyDescent="0.25">
      <c r="E179" s="217"/>
    </row>
    <row r="180" spans="5:5" x14ac:dyDescent="0.25">
      <c r="E180" s="217"/>
    </row>
    <row r="181" spans="5:5" x14ac:dyDescent="0.25">
      <c r="E181" s="217"/>
    </row>
    <row r="182" spans="5:5" x14ac:dyDescent="0.25">
      <c r="E182" s="217"/>
    </row>
    <row r="183" spans="5:5" x14ac:dyDescent="0.25">
      <c r="E183" s="217"/>
    </row>
    <row r="184" spans="5:5" x14ac:dyDescent="0.25">
      <c r="E184" s="217"/>
    </row>
    <row r="185" spans="5:5" x14ac:dyDescent="0.25">
      <c r="E185" s="217"/>
    </row>
    <row r="186" spans="5:5" x14ac:dyDescent="0.25">
      <c r="E186" s="217"/>
    </row>
    <row r="187" spans="5:5" x14ac:dyDescent="0.25">
      <c r="E187" s="217"/>
    </row>
    <row r="188" spans="5:5" x14ac:dyDescent="0.25">
      <c r="E188" s="217"/>
    </row>
    <row r="189" spans="5:5" x14ac:dyDescent="0.25">
      <c r="E189" s="217"/>
    </row>
    <row r="190" spans="5:5" x14ac:dyDescent="0.25">
      <c r="E190" s="217"/>
    </row>
    <row r="191" spans="5:5" x14ac:dyDescent="0.25">
      <c r="E191" s="217"/>
    </row>
    <row r="192" spans="5:5" x14ac:dyDescent="0.25">
      <c r="E192" s="217"/>
    </row>
    <row r="193" spans="5:5" x14ac:dyDescent="0.25">
      <c r="E193" s="217"/>
    </row>
    <row r="194" spans="5:5" x14ac:dyDescent="0.25">
      <c r="E194" s="217"/>
    </row>
    <row r="195" spans="5:5" x14ac:dyDescent="0.25">
      <c r="E195" s="217"/>
    </row>
    <row r="196" spans="5:5" x14ac:dyDescent="0.25">
      <c r="E196" s="217"/>
    </row>
    <row r="197" spans="5:5" x14ac:dyDescent="0.25">
      <c r="E197" s="217"/>
    </row>
    <row r="198" spans="5:5" x14ac:dyDescent="0.25">
      <c r="E198" s="217"/>
    </row>
    <row r="199" spans="5:5" x14ac:dyDescent="0.25">
      <c r="E199" s="217"/>
    </row>
    <row r="200" spans="5:5" x14ac:dyDescent="0.25">
      <c r="E200" s="217"/>
    </row>
    <row r="201" spans="5:5" x14ac:dyDescent="0.25">
      <c r="E201" s="217"/>
    </row>
    <row r="202" spans="5:5" x14ac:dyDescent="0.25">
      <c r="E202" s="217"/>
    </row>
    <row r="203" spans="5:5" x14ac:dyDescent="0.25">
      <c r="E203" s="217"/>
    </row>
    <row r="204" spans="5:5" x14ac:dyDescent="0.25">
      <c r="E204" s="217"/>
    </row>
    <row r="205" spans="5:5" x14ac:dyDescent="0.25">
      <c r="E205" s="217"/>
    </row>
    <row r="206" spans="5:5" x14ac:dyDescent="0.25">
      <c r="E206" s="217"/>
    </row>
    <row r="207" spans="5:5" x14ac:dyDescent="0.25">
      <c r="E207" s="217"/>
    </row>
    <row r="208" spans="5:5" x14ac:dyDescent="0.25">
      <c r="E208" s="217"/>
    </row>
    <row r="209" spans="5:5" x14ac:dyDescent="0.25">
      <c r="E209" s="217"/>
    </row>
    <row r="210" spans="5:5" x14ac:dyDescent="0.25">
      <c r="E210" s="217"/>
    </row>
    <row r="211" spans="5:5" x14ac:dyDescent="0.25">
      <c r="E211" s="217"/>
    </row>
    <row r="212" spans="5:5" x14ac:dyDescent="0.25">
      <c r="E212" s="217"/>
    </row>
    <row r="213" spans="5:5" x14ac:dyDescent="0.25">
      <c r="E213" s="217"/>
    </row>
    <row r="214" spans="5:5" x14ac:dyDescent="0.25">
      <c r="E214" s="217"/>
    </row>
    <row r="215" spans="5:5" x14ac:dyDescent="0.25">
      <c r="E215" s="217"/>
    </row>
    <row r="216" spans="5:5" x14ac:dyDescent="0.25">
      <c r="E216" s="217"/>
    </row>
    <row r="217" spans="5:5" x14ac:dyDescent="0.25">
      <c r="E217" s="217"/>
    </row>
    <row r="218" spans="5:5" x14ac:dyDescent="0.25">
      <c r="E218" s="217"/>
    </row>
    <row r="219" spans="5:5" x14ac:dyDescent="0.25">
      <c r="E219" s="217"/>
    </row>
    <row r="220" spans="5:5" x14ac:dyDescent="0.25">
      <c r="E220" s="217"/>
    </row>
    <row r="221" spans="5:5" x14ac:dyDescent="0.25">
      <c r="E221" s="217"/>
    </row>
    <row r="222" spans="5:5" x14ac:dyDescent="0.25">
      <c r="E222" s="217"/>
    </row>
    <row r="223" spans="5:5" x14ac:dyDescent="0.25">
      <c r="E223" s="217"/>
    </row>
    <row r="224" spans="5:5" x14ac:dyDescent="0.25">
      <c r="E224" s="217"/>
    </row>
    <row r="225" spans="5:5" x14ac:dyDescent="0.25">
      <c r="E225" s="217"/>
    </row>
    <row r="226" spans="5:5" x14ac:dyDescent="0.25">
      <c r="E226" s="217"/>
    </row>
    <row r="227" spans="5:5" x14ac:dyDescent="0.25">
      <c r="E227" s="217"/>
    </row>
    <row r="228" spans="5:5" x14ac:dyDescent="0.25">
      <c r="E228" s="217"/>
    </row>
    <row r="229" spans="5:5" x14ac:dyDescent="0.25">
      <c r="E229" s="217"/>
    </row>
    <row r="230" spans="5:5" x14ac:dyDescent="0.25">
      <c r="E230" s="217"/>
    </row>
    <row r="231" spans="5:5" x14ac:dyDescent="0.25">
      <c r="E231" s="217"/>
    </row>
    <row r="232" spans="5:5" x14ac:dyDescent="0.25">
      <c r="E232" s="217"/>
    </row>
    <row r="233" spans="5:5" x14ac:dyDescent="0.25">
      <c r="E233" s="217"/>
    </row>
    <row r="234" spans="5:5" x14ac:dyDescent="0.25">
      <c r="E234" s="217"/>
    </row>
    <row r="235" spans="5:5" x14ac:dyDescent="0.25">
      <c r="E235" s="217"/>
    </row>
    <row r="236" spans="5:5" x14ac:dyDescent="0.25">
      <c r="E236" s="217"/>
    </row>
    <row r="237" spans="5:5" x14ac:dyDescent="0.25">
      <c r="E237" s="217"/>
    </row>
    <row r="238" spans="5:5" x14ac:dyDescent="0.25">
      <c r="E238" s="217"/>
    </row>
    <row r="239" spans="5:5" x14ac:dyDescent="0.25">
      <c r="E239" s="217"/>
    </row>
    <row r="240" spans="5:5" x14ac:dyDescent="0.25">
      <c r="E240" s="217"/>
    </row>
    <row r="241" spans="5:5" x14ac:dyDescent="0.25">
      <c r="E241" s="217"/>
    </row>
    <row r="242" spans="5:5" x14ac:dyDescent="0.25">
      <c r="E242" s="217"/>
    </row>
    <row r="243" spans="5:5" x14ac:dyDescent="0.25">
      <c r="E243" s="217"/>
    </row>
    <row r="244" spans="5:5" x14ac:dyDescent="0.25">
      <c r="E244" s="217"/>
    </row>
    <row r="245" spans="5:5" x14ac:dyDescent="0.25">
      <c r="E245" s="217"/>
    </row>
    <row r="246" spans="5:5" x14ac:dyDescent="0.25">
      <c r="E246" s="217"/>
    </row>
    <row r="247" spans="5:5" x14ac:dyDescent="0.25">
      <c r="E247" s="217"/>
    </row>
    <row r="248" spans="5:5" x14ac:dyDescent="0.25">
      <c r="E248" s="217"/>
    </row>
    <row r="249" spans="5:5" x14ac:dyDescent="0.25">
      <c r="E249" s="217"/>
    </row>
    <row r="250" spans="5:5" x14ac:dyDescent="0.25">
      <c r="E250" s="217"/>
    </row>
    <row r="251" spans="5:5" x14ac:dyDescent="0.25">
      <c r="E251" s="217"/>
    </row>
    <row r="252" spans="5:5" x14ac:dyDescent="0.25">
      <c r="E252" s="217"/>
    </row>
    <row r="253" spans="5:5" x14ac:dyDescent="0.25">
      <c r="E253" s="217"/>
    </row>
    <row r="254" spans="5:5" x14ac:dyDescent="0.25">
      <c r="E254" s="217"/>
    </row>
    <row r="255" spans="5:5" x14ac:dyDescent="0.25">
      <c r="E255" s="217"/>
    </row>
    <row r="256" spans="5:5" x14ac:dyDescent="0.25">
      <c r="E256" s="217"/>
    </row>
    <row r="257" spans="5:5" x14ac:dyDescent="0.25">
      <c r="E257" s="217"/>
    </row>
    <row r="258" spans="5:5" x14ac:dyDescent="0.25">
      <c r="E258" s="217"/>
    </row>
    <row r="259" spans="5:5" x14ac:dyDescent="0.25">
      <c r="E259" s="217"/>
    </row>
    <row r="260" spans="5:5" x14ac:dyDescent="0.25">
      <c r="E260" s="217"/>
    </row>
    <row r="261" spans="5:5" x14ac:dyDescent="0.25">
      <c r="E261" s="217"/>
    </row>
    <row r="262" spans="5:5" x14ac:dyDescent="0.25">
      <c r="E262" s="217"/>
    </row>
    <row r="263" spans="5:5" x14ac:dyDescent="0.25">
      <c r="E263" s="217"/>
    </row>
    <row r="264" spans="5:5" x14ac:dyDescent="0.25">
      <c r="E264" s="217"/>
    </row>
    <row r="265" spans="5:5" x14ac:dyDescent="0.25">
      <c r="E265" s="217"/>
    </row>
    <row r="266" spans="5:5" x14ac:dyDescent="0.25">
      <c r="E266" s="217"/>
    </row>
    <row r="267" spans="5:5" x14ac:dyDescent="0.25">
      <c r="E267" s="217"/>
    </row>
    <row r="268" spans="5:5" x14ac:dyDescent="0.25">
      <c r="E268" s="217"/>
    </row>
    <row r="269" spans="5:5" x14ac:dyDescent="0.25">
      <c r="E269" s="217"/>
    </row>
    <row r="270" spans="5:5" x14ac:dyDescent="0.25">
      <c r="E270" s="217"/>
    </row>
    <row r="271" spans="5:5" x14ac:dyDescent="0.25">
      <c r="E271" s="217"/>
    </row>
    <row r="272" spans="5:5" x14ac:dyDescent="0.25">
      <c r="E272" s="217"/>
    </row>
    <row r="273" spans="5:5" x14ac:dyDescent="0.25">
      <c r="E273" s="217"/>
    </row>
    <row r="274" spans="5:5" x14ac:dyDescent="0.25">
      <c r="E274" s="217"/>
    </row>
    <row r="275" spans="5:5" x14ac:dyDescent="0.25">
      <c r="E275" s="217"/>
    </row>
    <row r="276" spans="5:5" x14ac:dyDescent="0.25">
      <c r="E276" s="217"/>
    </row>
    <row r="277" spans="5:5" x14ac:dyDescent="0.25">
      <c r="E277" s="217"/>
    </row>
    <row r="278" spans="5:5" x14ac:dyDescent="0.25">
      <c r="E278" s="217"/>
    </row>
    <row r="279" spans="5:5" x14ac:dyDescent="0.25">
      <c r="E279" s="217"/>
    </row>
    <row r="280" spans="5:5" x14ac:dyDescent="0.25">
      <c r="E280" s="217"/>
    </row>
    <row r="281" spans="5:5" x14ac:dyDescent="0.25">
      <c r="E281" s="217"/>
    </row>
    <row r="282" spans="5:5" x14ac:dyDescent="0.25">
      <c r="E282" s="217"/>
    </row>
    <row r="283" spans="5:5" x14ac:dyDescent="0.25">
      <c r="E283" s="217"/>
    </row>
    <row r="284" spans="5:5" x14ac:dyDescent="0.25">
      <c r="E284" s="217"/>
    </row>
    <row r="285" spans="5:5" x14ac:dyDescent="0.25">
      <c r="E285" s="217"/>
    </row>
    <row r="286" spans="5:5" x14ac:dyDescent="0.25">
      <c r="E286" s="217"/>
    </row>
    <row r="287" spans="5:5" x14ac:dyDescent="0.25">
      <c r="E287" s="217"/>
    </row>
    <row r="288" spans="5:5" x14ac:dyDescent="0.25">
      <c r="E288" s="217"/>
    </row>
    <row r="289" spans="5:5" x14ac:dyDescent="0.25">
      <c r="E289" s="217"/>
    </row>
    <row r="290" spans="5:5" x14ac:dyDescent="0.25">
      <c r="E290" s="217"/>
    </row>
    <row r="291" spans="5:5" x14ac:dyDescent="0.25">
      <c r="E291" s="217"/>
    </row>
    <row r="292" spans="5:5" x14ac:dyDescent="0.25">
      <c r="E292" s="217"/>
    </row>
    <row r="293" spans="5:5" x14ac:dyDescent="0.25">
      <c r="E293" s="217"/>
    </row>
    <row r="294" spans="5:5" x14ac:dyDescent="0.25">
      <c r="E294" s="217"/>
    </row>
    <row r="295" spans="5:5" x14ac:dyDescent="0.25">
      <c r="E295" s="217"/>
    </row>
    <row r="296" spans="5:5" x14ac:dyDescent="0.25">
      <c r="E296" s="217"/>
    </row>
    <row r="297" spans="5:5" x14ac:dyDescent="0.25">
      <c r="E297" s="217"/>
    </row>
    <row r="298" spans="5:5" x14ac:dyDescent="0.25">
      <c r="E298" s="217"/>
    </row>
    <row r="299" spans="5:5" x14ac:dyDescent="0.25">
      <c r="E299" s="217"/>
    </row>
    <row r="300" spans="5:5" x14ac:dyDescent="0.25">
      <c r="E300" s="217"/>
    </row>
    <row r="301" spans="5:5" x14ac:dyDescent="0.25">
      <c r="E301" s="217"/>
    </row>
    <row r="302" spans="5:5" x14ac:dyDescent="0.25">
      <c r="E302" s="217"/>
    </row>
    <row r="303" spans="5:5" x14ac:dyDescent="0.25">
      <c r="E303" s="217"/>
    </row>
    <row r="304" spans="5:5" x14ac:dyDescent="0.25">
      <c r="E304" s="217"/>
    </row>
    <row r="305" spans="5:5" x14ac:dyDescent="0.25">
      <c r="E305" s="217"/>
    </row>
    <row r="306" spans="5:5" x14ac:dyDescent="0.25">
      <c r="E306" s="217"/>
    </row>
    <row r="307" spans="5:5" x14ac:dyDescent="0.25">
      <c r="E307" s="217"/>
    </row>
    <row r="308" spans="5:5" x14ac:dyDescent="0.25">
      <c r="E308" s="217"/>
    </row>
    <row r="309" spans="5:5" x14ac:dyDescent="0.25">
      <c r="E309" s="217"/>
    </row>
    <row r="310" spans="5:5" x14ac:dyDescent="0.25">
      <c r="E310" s="217"/>
    </row>
    <row r="311" spans="5:5" x14ac:dyDescent="0.25">
      <c r="E311" s="217"/>
    </row>
    <row r="312" spans="5:5" x14ac:dyDescent="0.25">
      <c r="E312" s="217"/>
    </row>
    <row r="313" spans="5:5" x14ac:dyDescent="0.25">
      <c r="E313" s="217"/>
    </row>
    <row r="314" spans="5:5" x14ac:dyDescent="0.25">
      <c r="E314" s="217"/>
    </row>
    <row r="315" spans="5:5" x14ac:dyDescent="0.25">
      <c r="E315" s="217"/>
    </row>
    <row r="316" spans="5:5" x14ac:dyDescent="0.25">
      <c r="E316" s="217"/>
    </row>
    <row r="317" spans="5:5" x14ac:dyDescent="0.25">
      <c r="E317" s="217"/>
    </row>
    <row r="318" spans="5:5" x14ac:dyDescent="0.25">
      <c r="E318" s="217"/>
    </row>
    <row r="319" spans="5:5" x14ac:dyDescent="0.25">
      <c r="E319" s="217"/>
    </row>
    <row r="320" spans="5:5" x14ac:dyDescent="0.25">
      <c r="E320" s="217"/>
    </row>
    <row r="321" spans="5:5" x14ac:dyDescent="0.25">
      <c r="E321" s="217"/>
    </row>
    <row r="322" spans="5:5" x14ac:dyDescent="0.25">
      <c r="E322" s="217"/>
    </row>
    <row r="323" spans="5:5" x14ac:dyDescent="0.25">
      <c r="E323" s="217"/>
    </row>
    <row r="324" spans="5:5" x14ac:dyDescent="0.25">
      <c r="E324" s="217"/>
    </row>
    <row r="325" spans="5:5" x14ac:dyDescent="0.25">
      <c r="E325" s="217"/>
    </row>
    <row r="326" spans="5:5" x14ac:dyDescent="0.25">
      <c r="E326" s="217"/>
    </row>
    <row r="327" spans="5:5" x14ac:dyDescent="0.25">
      <c r="E327" s="217"/>
    </row>
    <row r="328" spans="5:5" x14ac:dyDescent="0.25">
      <c r="E328" s="217"/>
    </row>
    <row r="329" spans="5:5" x14ac:dyDescent="0.25">
      <c r="E329" s="217"/>
    </row>
    <row r="330" spans="5:5" x14ac:dyDescent="0.25">
      <c r="E330" s="217"/>
    </row>
    <row r="331" spans="5:5" x14ac:dyDescent="0.25">
      <c r="E331" s="217"/>
    </row>
    <row r="332" spans="5:5" x14ac:dyDescent="0.25">
      <c r="E332" s="217"/>
    </row>
    <row r="333" spans="5:5" x14ac:dyDescent="0.25">
      <c r="E333" s="217"/>
    </row>
    <row r="334" spans="5:5" x14ac:dyDescent="0.25">
      <c r="E334" s="217"/>
    </row>
    <row r="335" spans="5:5" x14ac:dyDescent="0.25">
      <c r="E335" s="217"/>
    </row>
    <row r="336" spans="5:5" x14ac:dyDescent="0.25">
      <c r="E336" s="217"/>
    </row>
    <row r="337" spans="5:5" x14ac:dyDescent="0.25">
      <c r="E337" s="217"/>
    </row>
    <row r="338" spans="5:5" x14ac:dyDescent="0.25">
      <c r="E338" s="217"/>
    </row>
    <row r="339" spans="5:5" x14ac:dyDescent="0.25">
      <c r="E339" s="217"/>
    </row>
    <row r="340" spans="5:5" x14ac:dyDescent="0.25">
      <c r="E340" s="217"/>
    </row>
    <row r="341" spans="5:5" x14ac:dyDescent="0.25">
      <c r="E341" s="217"/>
    </row>
    <row r="342" spans="5:5" x14ac:dyDescent="0.25">
      <c r="E342" s="217"/>
    </row>
    <row r="343" spans="5:5" x14ac:dyDescent="0.25">
      <c r="E343" s="217"/>
    </row>
    <row r="344" spans="5:5" x14ac:dyDescent="0.25">
      <c r="E344" s="217"/>
    </row>
    <row r="345" spans="5:5" x14ac:dyDescent="0.25">
      <c r="E345" s="217"/>
    </row>
    <row r="346" spans="5:5" x14ac:dyDescent="0.25">
      <c r="E346" s="217"/>
    </row>
    <row r="347" spans="5:5" x14ac:dyDescent="0.25">
      <c r="E347" s="217"/>
    </row>
    <row r="348" spans="5:5" x14ac:dyDescent="0.25">
      <c r="E348" s="217"/>
    </row>
    <row r="349" spans="5:5" x14ac:dyDescent="0.25">
      <c r="E349" s="217"/>
    </row>
    <row r="350" spans="5:5" x14ac:dyDescent="0.25">
      <c r="E350" s="217"/>
    </row>
    <row r="351" spans="5:5" x14ac:dyDescent="0.25">
      <c r="E351" s="217"/>
    </row>
    <row r="352" spans="5:5" x14ac:dyDescent="0.25">
      <c r="E352" s="217"/>
    </row>
    <row r="353" spans="5:5" x14ac:dyDescent="0.25">
      <c r="E353" s="217"/>
    </row>
    <row r="354" spans="5:5" x14ac:dyDescent="0.25">
      <c r="E354" s="217"/>
    </row>
    <row r="355" spans="5:5" x14ac:dyDescent="0.25">
      <c r="E355" s="217"/>
    </row>
    <row r="356" spans="5:5" x14ac:dyDescent="0.25">
      <c r="E356" s="217"/>
    </row>
    <row r="357" spans="5:5" x14ac:dyDescent="0.25">
      <c r="E357" s="217"/>
    </row>
    <row r="358" spans="5:5" x14ac:dyDescent="0.25">
      <c r="E358" s="217"/>
    </row>
    <row r="359" spans="5:5" x14ac:dyDescent="0.25">
      <c r="E359" s="217"/>
    </row>
    <row r="360" spans="5:5" x14ac:dyDescent="0.25">
      <c r="E360" s="217"/>
    </row>
    <row r="361" spans="5:5" x14ac:dyDescent="0.25">
      <c r="E361" s="217"/>
    </row>
    <row r="362" spans="5:5" x14ac:dyDescent="0.25">
      <c r="E362" s="217"/>
    </row>
    <row r="363" spans="5:5" x14ac:dyDescent="0.25">
      <c r="E363" s="217"/>
    </row>
    <row r="364" spans="5:5" x14ac:dyDescent="0.25">
      <c r="E364" s="217"/>
    </row>
    <row r="365" spans="5:5" x14ac:dyDescent="0.25">
      <c r="E365" s="217"/>
    </row>
    <row r="366" spans="5:5" x14ac:dyDescent="0.25">
      <c r="E366" s="217"/>
    </row>
    <row r="367" spans="5:5" x14ac:dyDescent="0.25">
      <c r="E367" s="217"/>
    </row>
    <row r="368" spans="5:5" x14ac:dyDescent="0.25">
      <c r="E368" s="217"/>
    </row>
    <row r="369" spans="5:5" x14ac:dyDescent="0.25">
      <c r="E369" s="217"/>
    </row>
    <row r="370" spans="5:5" x14ac:dyDescent="0.25">
      <c r="E370" s="217"/>
    </row>
    <row r="371" spans="5:5" x14ac:dyDescent="0.25">
      <c r="E371" s="217"/>
    </row>
    <row r="372" spans="5:5" x14ac:dyDescent="0.25">
      <c r="E372" s="217"/>
    </row>
    <row r="373" spans="5:5" x14ac:dyDescent="0.25">
      <c r="E373" s="217"/>
    </row>
    <row r="374" spans="5:5" x14ac:dyDescent="0.25">
      <c r="E374" s="217"/>
    </row>
    <row r="375" spans="5:5" x14ac:dyDescent="0.25">
      <c r="E375" s="217"/>
    </row>
    <row r="376" spans="5:5" x14ac:dyDescent="0.25">
      <c r="E376" s="217"/>
    </row>
    <row r="377" spans="5:5" x14ac:dyDescent="0.25">
      <c r="E377" s="217"/>
    </row>
    <row r="378" spans="5:5" x14ac:dyDescent="0.25">
      <c r="E378" s="217"/>
    </row>
    <row r="379" spans="5:5" x14ac:dyDescent="0.25">
      <c r="E379" s="217"/>
    </row>
    <row r="380" spans="5:5" x14ac:dyDescent="0.25">
      <c r="E380" s="217"/>
    </row>
    <row r="381" spans="5:5" x14ac:dyDescent="0.25">
      <c r="E381" s="217"/>
    </row>
    <row r="382" spans="5:5" x14ac:dyDescent="0.25">
      <c r="E382" s="217"/>
    </row>
    <row r="383" spans="5:5" x14ac:dyDescent="0.25">
      <c r="E383" s="217"/>
    </row>
    <row r="384" spans="5:5" x14ac:dyDescent="0.25">
      <c r="E384" s="217"/>
    </row>
    <row r="385" spans="5:5" x14ac:dyDescent="0.25">
      <c r="E385" s="217"/>
    </row>
    <row r="386" spans="5:5" x14ac:dyDescent="0.25">
      <c r="E386" s="217"/>
    </row>
    <row r="387" spans="5:5" x14ac:dyDescent="0.25">
      <c r="E387" s="217"/>
    </row>
    <row r="388" spans="5:5" x14ac:dyDescent="0.25">
      <c r="E388" s="217"/>
    </row>
    <row r="389" spans="5:5" x14ac:dyDescent="0.25">
      <c r="E389" s="217"/>
    </row>
    <row r="390" spans="5:5" x14ac:dyDescent="0.25">
      <c r="E390" s="217"/>
    </row>
    <row r="391" spans="5:5" x14ac:dyDescent="0.25">
      <c r="E391" s="217"/>
    </row>
    <row r="392" spans="5:5" x14ac:dyDescent="0.25">
      <c r="E392" s="217"/>
    </row>
    <row r="393" spans="5:5" x14ac:dyDescent="0.25">
      <c r="E393" s="217"/>
    </row>
    <row r="394" spans="5:5" x14ac:dyDescent="0.25">
      <c r="E394" s="217"/>
    </row>
    <row r="395" spans="5:5" x14ac:dyDescent="0.25">
      <c r="E395" s="217"/>
    </row>
    <row r="396" spans="5:5" x14ac:dyDescent="0.25">
      <c r="E396" s="217"/>
    </row>
    <row r="397" spans="5:5" x14ac:dyDescent="0.25">
      <c r="E397" s="217"/>
    </row>
    <row r="398" spans="5:5" x14ac:dyDescent="0.25">
      <c r="E398" s="217"/>
    </row>
    <row r="399" spans="5:5" x14ac:dyDescent="0.25">
      <c r="E399" s="217"/>
    </row>
    <row r="400" spans="5:5" x14ac:dyDescent="0.25">
      <c r="E400" s="217"/>
    </row>
    <row r="401" spans="5:5" x14ac:dyDescent="0.25">
      <c r="E401" s="217"/>
    </row>
    <row r="402" spans="5:5" x14ac:dyDescent="0.25">
      <c r="E402" s="217"/>
    </row>
    <row r="403" spans="5:5" x14ac:dyDescent="0.25">
      <c r="E403" s="217"/>
    </row>
    <row r="404" spans="5:5" x14ac:dyDescent="0.25">
      <c r="E404" s="217"/>
    </row>
    <row r="405" spans="5:5" x14ac:dyDescent="0.25">
      <c r="E405" s="217"/>
    </row>
    <row r="406" spans="5:5" x14ac:dyDescent="0.25">
      <c r="E406" s="217"/>
    </row>
    <row r="407" spans="5:5" x14ac:dyDescent="0.25">
      <c r="E407" s="217"/>
    </row>
    <row r="408" spans="5:5" x14ac:dyDescent="0.25">
      <c r="E408" s="217"/>
    </row>
    <row r="409" spans="5:5" x14ac:dyDescent="0.25">
      <c r="E409" s="217"/>
    </row>
    <row r="410" spans="5:5" x14ac:dyDescent="0.25">
      <c r="E410" s="217"/>
    </row>
    <row r="411" spans="5:5" x14ac:dyDescent="0.25">
      <c r="E411" s="217"/>
    </row>
    <row r="412" spans="5:5" x14ac:dyDescent="0.25">
      <c r="E412" s="217"/>
    </row>
    <row r="413" spans="5:5" x14ac:dyDescent="0.25">
      <c r="E413" s="217"/>
    </row>
    <row r="414" spans="5:5" x14ac:dyDescent="0.25">
      <c r="E414" s="217"/>
    </row>
    <row r="415" spans="5:5" x14ac:dyDescent="0.25">
      <c r="E415" s="217"/>
    </row>
    <row r="416" spans="5:5" x14ac:dyDescent="0.25">
      <c r="E416" s="217"/>
    </row>
    <row r="417" spans="5:5" x14ac:dyDescent="0.25">
      <c r="E417" s="217"/>
    </row>
    <row r="418" spans="5:5" x14ac:dyDescent="0.25">
      <c r="E418" s="217"/>
    </row>
    <row r="419" spans="5:5" x14ac:dyDescent="0.25">
      <c r="E419" s="217"/>
    </row>
    <row r="420" spans="5:5" x14ac:dyDescent="0.25">
      <c r="E420" s="217"/>
    </row>
    <row r="421" spans="5:5" x14ac:dyDescent="0.25">
      <c r="E421" s="217"/>
    </row>
    <row r="422" spans="5:5" x14ac:dyDescent="0.25">
      <c r="E422" s="217"/>
    </row>
    <row r="423" spans="5:5" x14ac:dyDescent="0.25">
      <c r="E423" s="217"/>
    </row>
    <row r="424" spans="5:5" x14ac:dyDescent="0.25">
      <c r="E424" s="217"/>
    </row>
    <row r="425" spans="5:5" x14ac:dyDescent="0.25">
      <c r="E425" s="217"/>
    </row>
    <row r="426" spans="5:5" x14ac:dyDescent="0.25">
      <c r="E426" s="217"/>
    </row>
    <row r="427" spans="5:5" x14ac:dyDescent="0.25">
      <c r="E427" s="217"/>
    </row>
    <row r="428" spans="5:5" x14ac:dyDescent="0.25">
      <c r="E428" s="217"/>
    </row>
    <row r="429" spans="5:5" x14ac:dyDescent="0.25">
      <c r="E429" s="217"/>
    </row>
    <row r="430" spans="5:5" x14ac:dyDescent="0.25">
      <c r="E430" s="217"/>
    </row>
    <row r="431" spans="5:5" x14ac:dyDescent="0.25">
      <c r="E431" s="217"/>
    </row>
    <row r="432" spans="5:5" x14ac:dyDescent="0.25">
      <c r="E432" s="217"/>
    </row>
    <row r="433" spans="5:5" x14ac:dyDescent="0.25">
      <c r="E433" s="217"/>
    </row>
    <row r="434" spans="5:5" x14ac:dyDescent="0.25">
      <c r="E434" s="217"/>
    </row>
    <row r="435" spans="5:5" x14ac:dyDescent="0.25">
      <c r="E435" s="217"/>
    </row>
    <row r="436" spans="5:5" x14ac:dyDescent="0.25">
      <c r="E436" s="217"/>
    </row>
    <row r="437" spans="5:5" x14ac:dyDescent="0.25">
      <c r="E437" s="217"/>
    </row>
    <row r="438" spans="5:5" x14ac:dyDescent="0.25">
      <c r="E438" s="217"/>
    </row>
    <row r="439" spans="5:5" x14ac:dyDescent="0.25">
      <c r="E439" s="217"/>
    </row>
    <row r="440" spans="5:5" x14ac:dyDescent="0.25">
      <c r="E440" s="217"/>
    </row>
    <row r="441" spans="5:5" x14ac:dyDescent="0.25">
      <c r="E441" s="217"/>
    </row>
    <row r="442" spans="5:5" x14ac:dyDescent="0.25">
      <c r="E442" s="217"/>
    </row>
    <row r="443" spans="5:5" x14ac:dyDescent="0.25">
      <c r="E443" s="217"/>
    </row>
    <row r="444" spans="5:5" x14ac:dyDescent="0.25">
      <c r="E444" s="217"/>
    </row>
    <row r="445" spans="5:5" x14ac:dyDescent="0.25">
      <c r="E445" s="217"/>
    </row>
    <row r="446" spans="5:5" x14ac:dyDescent="0.25">
      <c r="E446" s="217"/>
    </row>
    <row r="447" spans="5:5" x14ac:dyDescent="0.25">
      <c r="E447" s="217"/>
    </row>
    <row r="448" spans="5:5" x14ac:dyDescent="0.25">
      <c r="E448" s="217"/>
    </row>
    <row r="449" spans="5:5" x14ac:dyDescent="0.25">
      <c r="E449" s="217"/>
    </row>
    <row r="450" spans="5:5" x14ac:dyDescent="0.25">
      <c r="E450" s="217"/>
    </row>
    <row r="451" spans="5:5" x14ac:dyDescent="0.25">
      <c r="E451" s="217"/>
    </row>
    <row r="452" spans="5:5" x14ac:dyDescent="0.25">
      <c r="E452" s="217"/>
    </row>
    <row r="453" spans="5:5" x14ac:dyDescent="0.25">
      <c r="E453" s="217"/>
    </row>
    <row r="454" spans="5:5" x14ac:dyDescent="0.25">
      <c r="E454" s="217"/>
    </row>
    <row r="455" spans="5:5" x14ac:dyDescent="0.25">
      <c r="E455" s="217"/>
    </row>
    <row r="456" spans="5:5" x14ac:dyDescent="0.25">
      <c r="E456" s="217"/>
    </row>
    <row r="457" spans="5:5" x14ac:dyDescent="0.25">
      <c r="E457" s="217"/>
    </row>
    <row r="458" spans="5:5" x14ac:dyDescent="0.25">
      <c r="E458" s="217"/>
    </row>
    <row r="459" spans="5:5" x14ac:dyDescent="0.25">
      <c r="E459" s="217"/>
    </row>
    <row r="460" spans="5:5" x14ac:dyDescent="0.25">
      <c r="E460" s="217"/>
    </row>
    <row r="461" spans="5:5" x14ac:dyDescent="0.25">
      <c r="E461" s="217"/>
    </row>
    <row r="462" spans="5:5" x14ac:dyDescent="0.25">
      <c r="E462" s="217"/>
    </row>
    <row r="463" spans="5:5" x14ac:dyDescent="0.25">
      <c r="E463" s="217"/>
    </row>
    <row r="464" spans="5:5" x14ac:dyDescent="0.25">
      <c r="E464" s="217"/>
    </row>
    <row r="465" spans="5:5" x14ac:dyDescent="0.25">
      <c r="E465" s="217"/>
    </row>
    <row r="466" spans="5:5" x14ac:dyDescent="0.25">
      <c r="E466" s="217"/>
    </row>
    <row r="467" spans="5:5" x14ac:dyDescent="0.25">
      <c r="E467" s="217"/>
    </row>
    <row r="468" spans="5:5" x14ac:dyDescent="0.25">
      <c r="E468" s="217"/>
    </row>
    <row r="469" spans="5:5" x14ac:dyDescent="0.25">
      <c r="E469" s="217"/>
    </row>
    <row r="470" spans="5:5" x14ac:dyDescent="0.25">
      <c r="E470" s="217"/>
    </row>
    <row r="471" spans="5:5" x14ac:dyDescent="0.25">
      <c r="E471" s="217"/>
    </row>
    <row r="472" spans="5:5" x14ac:dyDescent="0.25">
      <c r="E472" s="217"/>
    </row>
    <row r="473" spans="5:5" x14ac:dyDescent="0.25">
      <c r="E473" s="217"/>
    </row>
    <row r="474" spans="5:5" x14ac:dyDescent="0.25">
      <c r="E474" s="217"/>
    </row>
    <row r="475" spans="5:5" x14ac:dyDescent="0.25">
      <c r="E475" s="217"/>
    </row>
    <row r="476" spans="5:5" x14ac:dyDescent="0.25">
      <c r="E476" s="217"/>
    </row>
    <row r="477" spans="5:5" x14ac:dyDescent="0.25">
      <c r="E477" s="217"/>
    </row>
    <row r="478" spans="5:5" x14ac:dyDescent="0.25">
      <c r="E478" s="217"/>
    </row>
    <row r="479" spans="5:5" x14ac:dyDescent="0.25">
      <c r="E479" s="217"/>
    </row>
    <row r="480" spans="5:5" x14ac:dyDescent="0.25">
      <c r="E480" s="217"/>
    </row>
    <row r="481" spans="5:5" x14ac:dyDescent="0.25">
      <c r="E481" s="217"/>
    </row>
    <row r="482" spans="5:5" x14ac:dyDescent="0.25">
      <c r="E482" s="217"/>
    </row>
    <row r="483" spans="5:5" x14ac:dyDescent="0.25">
      <c r="E483" s="217"/>
    </row>
    <row r="484" spans="5:5" x14ac:dyDescent="0.25">
      <c r="E484" s="217"/>
    </row>
    <row r="485" spans="5:5" x14ac:dyDescent="0.25">
      <c r="E485" s="217"/>
    </row>
    <row r="486" spans="5:5" x14ac:dyDescent="0.25">
      <c r="E486" s="217"/>
    </row>
    <row r="487" spans="5:5" x14ac:dyDescent="0.25">
      <c r="E487" s="217"/>
    </row>
    <row r="488" spans="5:5" x14ac:dyDescent="0.25">
      <c r="E488" s="217"/>
    </row>
    <row r="489" spans="5:5" x14ac:dyDescent="0.25">
      <c r="E489" s="217"/>
    </row>
    <row r="490" spans="5:5" x14ac:dyDescent="0.25">
      <c r="E490" s="217"/>
    </row>
    <row r="491" spans="5:5" x14ac:dyDescent="0.25">
      <c r="E491" s="217"/>
    </row>
    <row r="492" spans="5:5" x14ac:dyDescent="0.25">
      <c r="E492" s="217"/>
    </row>
    <row r="493" spans="5:5" x14ac:dyDescent="0.25">
      <c r="E493" s="217"/>
    </row>
    <row r="494" spans="5:5" x14ac:dyDescent="0.25">
      <c r="E494" s="217"/>
    </row>
    <row r="495" spans="5:5" x14ac:dyDescent="0.25">
      <c r="E495" s="217"/>
    </row>
    <row r="496" spans="5:5" x14ac:dyDescent="0.25">
      <c r="E496" s="217"/>
    </row>
    <row r="497" spans="5:5" x14ac:dyDescent="0.25">
      <c r="E497" s="217"/>
    </row>
    <row r="498" spans="5:5" x14ac:dyDescent="0.25">
      <c r="E498" s="217"/>
    </row>
    <row r="499" spans="5:5" x14ac:dyDescent="0.25">
      <c r="E499" s="217"/>
    </row>
    <row r="500" spans="5:5" x14ac:dyDescent="0.25">
      <c r="E500" s="217"/>
    </row>
    <row r="501" spans="5:5" x14ac:dyDescent="0.25">
      <c r="E501" s="217"/>
    </row>
    <row r="502" spans="5:5" x14ac:dyDescent="0.25">
      <c r="E502" s="217"/>
    </row>
    <row r="503" spans="5:5" x14ac:dyDescent="0.25">
      <c r="E503" s="217"/>
    </row>
    <row r="504" spans="5:5" x14ac:dyDescent="0.25">
      <c r="E504" s="217"/>
    </row>
    <row r="505" spans="5:5" x14ac:dyDescent="0.25">
      <c r="E505" s="217"/>
    </row>
    <row r="506" spans="5:5" x14ac:dyDescent="0.25">
      <c r="E506" s="217"/>
    </row>
    <row r="507" spans="5:5" x14ac:dyDescent="0.25">
      <c r="E507" s="217"/>
    </row>
    <row r="508" spans="5:5" x14ac:dyDescent="0.25">
      <c r="E508" s="217"/>
    </row>
    <row r="509" spans="5:5" x14ac:dyDescent="0.25">
      <c r="E509" s="217"/>
    </row>
    <row r="510" spans="5:5" x14ac:dyDescent="0.25">
      <c r="E510" s="217"/>
    </row>
    <row r="511" spans="5:5" x14ac:dyDescent="0.25">
      <c r="E511" s="217"/>
    </row>
    <row r="512" spans="5:5" x14ac:dyDescent="0.25">
      <c r="E512" s="217"/>
    </row>
    <row r="513" spans="5:5" x14ac:dyDescent="0.25">
      <c r="E513" s="217"/>
    </row>
    <row r="514" spans="5:5" x14ac:dyDescent="0.25">
      <c r="E514" s="217"/>
    </row>
    <row r="515" spans="5:5" x14ac:dyDescent="0.25">
      <c r="E515" s="217"/>
    </row>
    <row r="516" spans="5:5" x14ac:dyDescent="0.25">
      <c r="E516" s="217"/>
    </row>
    <row r="517" spans="5:5" x14ac:dyDescent="0.25">
      <c r="E517" s="217"/>
    </row>
    <row r="518" spans="5:5" x14ac:dyDescent="0.25">
      <c r="E518" s="217"/>
    </row>
    <row r="519" spans="5:5" x14ac:dyDescent="0.25">
      <c r="E519" s="217"/>
    </row>
    <row r="520" spans="5:5" x14ac:dyDescent="0.25">
      <c r="E520" s="217"/>
    </row>
    <row r="521" spans="5:5" x14ac:dyDescent="0.25">
      <c r="E521" s="217"/>
    </row>
    <row r="522" spans="5:5" x14ac:dyDescent="0.25">
      <c r="E522" s="217"/>
    </row>
    <row r="523" spans="5:5" x14ac:dyDescent="0.25">
      <c r="E523" s="217"/>
    </row>
    <row r="524" spans="5:5" x14ac:dyDescent="0.25">
      <c r="E524" s="217"/>
    </row>
    <row r="525" spans="5:5" x14ac:dyDescent="0.25">
      <c r="E525" s="217"/>
    </row>
    <row r="526" spans="5:5" x14ac:dyDescent="0.25">
      <c r="E526" s="217"/>
    </row>
    <row r="527" spans="5:5" x14ac:dyDescent="0.25">
      <c r="E527" s="217"/>
    </row>
    <row r="528" spans="5:5" x14ac:dyDescent="0.25">
      <c r="E528" s="217"/>
    </row>
    <row r="529" spans="5:5" x14ac:dyDescent="0.25">
      <c r="E529" s="217"/>
    </row>
    <row r="530" spans="5:5" x14ac:dyDescent="0.25">
      <c r="E530" s="217"/>
    </row>
    <row r="531" spans="5:5" x14ac:dyDescent="0.25">
      <c r="E531" s="217"/>
    </row>
    <row r="532" spans="5:5" x14ac:dyDescent="0.25">
      <c r="E532" s="217"/>
    </row>
    <row r="533" spans="5:5" x14ac:dyDescent="0.25">
      <c r="E533" s="217"/>
    </row>
    <row r="534" spans="5:5" x14ac:dyDescent="0.25">
      <c r="E534" s="217"/>
    </row>
    <row r="535" spans="5:5" x14ac:dyDescent="0.25">
      <c r="E535" s="217"/>
    </row>
    <row r="536" spans="5:5" x14ac:dyDescent="0.25">
      <c r="E536" s="217"/>
    </row>
    <row r="537" spans="5:5" x14ac:dyDescent="0.25">
      <c r="E537" s="217"/>
    </row>
    <row r="538" spans="5:5" x14ac:dyDescent="0.25">
      <c r="E538" s="217"/>
    </row>
    <row r="539" spans="5:5" x14ac:dyDescent="0.25">
      <c r="E539" s="217"/>
    </row>
    <row r="540" spans="5:5" x14ac:dyDescent="0.25">
      <c r="E540" s="217"/>
    </row>
    <row r="541" spans="5:5" x14ac:dyDescent="0.25">
      <c r="E541" s="217"/>
    </row>
    <row r="542" spans="5:5" x14ac:dyDescent="0.25">
      <c r="E542" s="217"/>
    </row>
    <row r="543" spans="5:5" x14ac:dyDescent="0.25">
      <c r="E543" s="217"/>
    </row>
    <row r="544" spans="5:5" x14ac:dyDescent="0.25">
      <c r="E544" s="217"/>
    </row>
    <row r="545" spans="5:5" x14ac:dyDescent="0.25">
      <c r="E545" s="217"/>
    </row>
    <row r="546" spans="5:5" x14ac:dyDescent="0.25">
      <c r="E546" s="217"/>
    </row>
    <row r="547" spans="5:5" x14ac:dyDescent="0.25">
      <c r="E547" s="217"/>
    </row>
    <row r="548" spans="5:5" x14ac:dyDescent="0.25">
      <c r="E548" s="217"/>
    </row>
    <row r="549" spans="5:5" x14ac:dyDescent="0.25">
      <c r="E549" s="217"/>
    </row>
    <row r="550" spans="5:5" x14ac:dyDescent="0.25">
      <c r="E550" s="217"/>
    </row>
    <row r="551" spans="5:5" x14ac:dyDescent="0.25">
      <c r="E551" s="217"/>
    </row>
    <row r="552" spans="5:5" x14ac:dyDescent="0.25">
      <c r="E552" s="217"/>
    </row>
    <row r="553" spans="5:5" x14ac:dyDescent="0.25">
      <c r="E553" s="217"/>
    </row>
    <row r="554" spans="5:5" x14ac:dyDescent="0.25">
      <c r="E554" s="217"/>
    </row>
    <row r="555" spans="5:5" x14ac:dyDescent="0.25">
      <c r="E555" s="217"/>
    </row>
    <row r="556" spans="5:5" x14ac:dyDescent="0.25">
      <c r="E556" s="217"/>
    </row>
    <row r="557" spans="5:5" x14ac:dyDescent="0.25">
      <c r="E557" s="217"/>
    </row>
    <row r="558" spans="5:5" x14ac:dyDescent="0.25">
      <c r="E558" s="217"/>
    </row>
    <row r="559" spans="5:5" x14ac:dyDescent="0.25">
      <c r="E559" s="217"/>
    </row>
    <row r="560" spans="5:5" x14ac:dyDescent="0.25">
      <c r="E560" s="217"/>
    </row>
    <row r="561" spans="5:5" x14ac:dyDescent="0.25">
      <c r="E561" s="217"/>
    </row>
    <row r="562" spans="5:5" x14ac:dyDescent="0.25">
      <c r="E562" s="217"/>
    </row>
    <row r="563" spans="5:5" x14ac:dyDescent="0.25">
      <c r="E563" s="217"/>
    </row>
    <row r="564" spans="5:5" x14ac:dyDescent="0.25">
      <c r="E564" s="217"/>
    </row>
    <row r="565" spans="5:5" x14ac:dyDescent="0.25">
      <c r="E565" s="217"/>
    </row>
    <row r="566" spans="5:5" x14ac:dyDescent="0.25">
      <c r="E566" s="217"/>
    </row>
    <row r="567" spans="5:5" x14ac:dyDescent="0.25">
      <c r="E567" s="217"/>
    </row>
    <row r="568" spans="5:5" x14ac:dyDescent="0.25">
      <c r="E568" s="217"/>
    </row>
    <row r="569" spans="5:5" x14ac:dyDescent="0.25">
      <c r="E569" s="217"/>
    </row>
    <row r="570" spans="5:5" x14ac:dyDescent="0.25">
      <c r="E570" s="217"/>
    </row>
    <row r="571" spans="5:5" x14ac:dyDescent="0.25">
      <c r="E571" s="217"/>
    </row>
    <row r="572" spans="5:5" x14ac:dyDescent="0.25">
      <c r="E572" s="217"/>
    </row>
    <row r="573" spans="5:5" x14ac:dyDescent="0.25">
      <c r="E573" s="217"/>
    </row>
    <row r="574" spans="5:5" x14ac:dyDescent="0.25">
      <c r="E574" s="217"/>
    </row>
    <row r="575" spans="5:5" x14ac:dyDescent="0.25">
      <c r="E575" s="217"/>
    </row>
    <row r="576" spans="5:5" x14ac:dyDescent="0.25">
      <c r="E576" s="217"/>
    </row>
    <row r="577" spans="5:5" x14ac:dyDescent="0.25">
      <c r="E577" s="217"/>
    </row>
    <row r="578" spans="5:5" x14ac:dyDescent="0.25">
      <c r="E578" s="217"/>
    </row>
    <row r="579" spans="5:5" x14ac:dyDescent="0.25">
      <c r="E579" s="217"/>
    </row>
    <row r="580" spans="5:5" x14ac:dyDescent="0.25">
      <c r="E580" s="217"/>
    </row>
    <row r="581" spans="5:5" x14ac:dyDescent="0.25">
      <c r="E581" s="217"/>
    </row>
    <row r="582" spans="5:5" x14ac:dyDescent="0.25">
      <c r="E582" s="217"/>
    </row>
    <row r="583" spans="5:5" x14ac:dyDescent="0.25">
      <c r="E583" s="217"/>
    </row>
    <row r="584" spans="5:5" x14ac:dyDescent="0.25">
      <c r="E584" s="217"/>
    </row>
    <row r="585" spans="5:5" x14ac:dyDescent="0.25">
      <c r="E585" s="217"/>
    </row>
    <row r="586" spans="5:5" x14ac:dyDescent="0.25">
      <c r="E586" s="217"/>
    </row>
    <row r="587" spans="5:5" x14ac:dyDescent="0.25">
      <c r="E587" s="217"/>
    </row>
    <row r="588" spans="5:5" x14ac:dyDescent="0.25">
      <c r="E588" s="217"/>
    </row>
    <row r="589" spans="5:5" x14ac:dyDescent="0.25">
      <c r="E589" s="217"/>
    </row>
    <row r="590" spans="5:5" x14ac:dyDescent="0.25">
      <c r="E590" s="217"/>
    </row>
    <row r="591" spans="5:5" x14ac:dyDescent="0.25">
      <c r="E591" s="217"/>
    </row>
    <row r="592" spans="5:5" x14ac:dyDescent="0.25">
      <c r="E592" s="217"/>
    </row>
    <row r="593" spans="5:5" x14ac:dyDescent="0.25">
      <c r="E593" s="217"/>
    </row>
    <row r="594" spans="5:5" x14ac:dyDescent="0.25">
      <c r="E594" s="217"/>
    </row>
    <row r="595" spans="5:5" x14ac:dyDescent="0.25">
      <c r="E595" s="217"/>
    </row>
    <row r="596" spans="5:5" x14ac:dyDescent="0.25">
      <c r="E596" s="217"/>
    </row>
    <row r="597" spans="5:5" x14ac:dyDescent="0.25">
      <c r="E597" s="217"/>
    </row>
    <row r="598" spans="5:5" x14ac:dyDescent="0.25">
      <c r="E598" s="217"/>
    </row>
    <row r="599" spans="5:5" x14ac:dyDescent="0.25">
      <c r="E599" s="217"/>
    </row>
    <row r="600" spans="5:5" x14ac:dyDescent="0.25">
      <c r="E600" s="217"/>
    </row>
    <row r="601" spans="5:5" x14ac:dyDescent="0.25">
      <c r="E601" s="217"/>
    </row>
    <row r="602" spans="5:5" x14ac:dyDescent="0.25">
      <c r="E602" s="217"/>
    </row>
    <row r="603" spans="5:5" x14ac:dyDescent="0.25">
      <c r="E603" s="217"/>
    </row>
    <row r="604" spans="5:5" x14ac:dyDescent="0.25">
      <c r="E604" s="217"/>
    </row>
    <row r="605" spans="5:5" x14ac:dyDescent="0.25">
      <c r="E605" s="217"/>
    </row>
    <row r="606" spans="5:5" x14ac:dyDescent="0.25">
      <c r="E606" s="217"/>
    </row>
    <row r="607" spans="5:5" x14ac:dyDescent="0.25">
      <c r="E607" s="217"/>
    </row>
    <row r="608" spans="5:5" x14ac:dyDescent="0.25">
      <c r="E608" s="217"/>
    </row>
    <row r="609" spans="5:5" x14ac:dyDescent="0.25">
      <c r="E609" s="217"/>
    </row>
    <row r="610" spans="5:5" x14ac:dyDescent="0.25">
      <c r="E610" s="217"/>
    </row>
    <row r="611" spans="5:5" x14ac:dyDescent="0.25">
      <c r="E611" s="217"/>
    </row>
    <row r="612" spans="5:5" x14ac:dyDescent="0.25">
      <c r="E612" s="217"/>
    </row>
    <row r="613" spans="5:5" x14ac:dyDescent="0.25">
      <c r="E613" s="217"/>
    </row>
    <row r="614" spans="5:5" x14ac:dyDescent="0.25">
      <c r="E614" s="217"/>
    </row>
    <row r="615" spans="5:5" x14ac:dyDescent="0.25">
      <c r="E615" s="217"/>
    </row>
    <row r="616" spans="5:5" x14ac:dyDescent="0.25">
      <c r="E616" s="217"/>
    </row>
    <row r="617" spans="5:5" x14ac:dyDescent="0.25">
      <c r="E617" s="217"/>
    </row>
    <row r="618" spans="5:5" x14ac:dyDescent="0.25">
      <c r="E618" s="217"/>
    </row>
    <row r="619" spans="5:5" x14ac:dyDescent="0.25">
      <c r="E619" s="217"/>
    </row>
    <row r="620" spans="5:5" x14ac:dyDescent="0.25">
      <c r="E620" s="217"/>
    </row>
    <row r="621" spans="5:5" x14ac:dyDescent="0.25">
      <c r="E621" s="217"/>
    </row>
    <row r="622" spans="5:5" x14ac:dyDescent="0.25">
      <c r="E622" s="217"/>
    </row>
    <row r="623" spans="5:5" x14ac:dyDescent="0.25">
      <c r="E623" s="217"/>
    </row>
    <row r="624" spans="5:5" x14ac:dyDescent="0.25">
      <c r="E624" s="217"/>
    </row>
    <row r="625" spans="5:5" x14ac:dyDescent="0.25">
      <c r="E625" s="217"/>
    </row>
    <row r="626" spans="5:5" x14ac:dyDescent="0.25">
      <c r="E626" s="217"/>
    </row>
    <row r="627" spans="5:5" x14ac:dyDescent="0.25">
      <c r="E627" s="217"/>
    </row>
    <row r="628" spans="5:5" x14ac:dyDescent="0.25">
      <c r="E628" s="217"/>
    </row>
    <row r="629" spans="5:5" x14ac:dyDescent="0.25">
      <c r="E629" s="217"/>
    </row>
    <row r="630" spans="5:5" x14ac:dyDescent="0.25">
      <c r="E630" s="217"/>
    </row>
    <row r="631" spans="5:5" x14ac:dyDescent="0.25">
      <c r="E631" s="217"/>
    </row>
    <row r="632" spans="5:5" x14ac:dyDescent="0.25">
      <c r="E632" s="217"/>
    </row>
    <row r="633" spans="5:5" x14ac:dyDescent="0.25">
      <c r="E633" s="217"/>
    </row>
    <row r="634" spans="5:5" x14ac:dyDescent="0.25">
      <c r="E634" s="217"/>
    </row>
    <row r="635" spans="5:5" x14ac:dyDescent="0.25">
      <c r="E635" s="217"/>
    </row>
    <row r="636" spans="5:5" x14ac:dyDescent="0.25">
      <c r="E636" s="217"/>
    </row>
    <row r="637" spans="5:5" x14ac:dyDescent="0.25">
      <c r="E637" s="217"/>
    </row>
    <row r="638" spans="5:5" x14ac:dyDescent="0.25">
      <c r="E638" s="217"/>
    </row>
    <row r="639" spans="5:5" x14ac:dyDescent="0.25">
      <c r="E639" s="217"/>
    </row>
    <row r="640" spans="5:5" x14ac:dyDescent="0.25">
      <c r="E640" s="217"/>
    </row>
    <row r="641" spans="5:5" x14ac:dyDescent="0.25">
      <c r="E641" s="217"/>
    </row>
    <row r="642" spans="5:5" x14ac:dyDescent="0.25">
      <c r="E642" s="217"/>
    </row>
    <row r="643" spans="5:5" x14ac:dyDescent="0.25">
      <c r="E643" s="217"/>
    </row>
    <row r="644" spans="5:5" x14ac:dyDescent="0.25">
      <c r="E644" s="217"/>
    </row>
    <row r="645" spans="5:5" x14ac:dyDescent="0.25">
      <c r="E645" s="217"/>
    </row>
    <row r="646" spans="5:5" x14ac:dyDescent="0.25">
      <c r="E646" s="217"/>
    </row>
    <row r="647" spans="5:5" x14ac:dyDescent="0.25">
      <c r="E647" s="217"/>
    </row>
    <row r="648" spans="5:5" x14ac:dyDescent="0.25">
      <c r="E648" s="217"/>
    </row>
    <row r="649" spans="5:5" x14ac:dyDescent="0.25">
      <c r="E649" s="217"/>
    </row>
    <row r="650" spans="5:5" x14ac:dyDescent="0.25">
      <c r="E650" s="217"/>
    </row>
    <row r="651" spans="5:5" x14ac:dyDescent="0.25">
      <c r="E651" s="217"/>
    </row>
    <row r="652" spans="5:5" x14ac:dyDescent="0.25">
      <c r="E652" s="217"/>
    </row>
    <row r="653" spans="5:5" x14ac:dyDescent="0.25">
      <c r="E653" s="217"/>
    </row>
    <row r="654" spans="5:5" x14ac:dyDescent="0.25">
      <c r="E654" s="217"/>
    </row>
    <row r="655" spans="5:5" x14ac:dyDescent="0.25">
      <c r="E655" s="217"/>
    </row>
    <row r="656" spans="5:5" x14ac:dyDescent="0.25">
      <c r="E656" s="217"/>
    </row>
    <row r="657" spans="5:5" x14ac:dyDescent="0.25">
      <c r="E657" s="217"/>
    </row>
    <row r="658" spans="5:5" x14ac:dyDescent="0.25">
      <c r="E658" s="217"/>
    </row>
    <row r="659" spans="5:5" x14ac:dyDescent="0.25">
      <c r="E659" s="217"/>
    </row>
    <row r="660" spans="5:5" x14ac:dyDescent="0.25">
      <c r="E660" s="217"/>
    </row>
    <row r="661" spans="5:5" x14ac:dyDescent="0.25">
      <c r="E661" s="217"/>
    </row>
    <row r="662" spans="5:5" x14ac:dyDescent="0.25">
      <c r="E662" s="217"/>
    </row>
    <row r="663" spans="5:5" x14ac:dyDescent="0.25">
      <c r="E663" s="217"/>
    </row>
    <row r="664" spans="5:5" x14ac:dyDescent="0.25">
      <c r="E664" s="217"/>
    </row>
    <row r="665" spans="5:5" x14ac:dyDescent="0.25">
      <c r="E665" s="217"/>
    </row>
    <row r="666" spans="5:5" x14ac:dyDescent="0.25">
      <c r="E666" s="217"/>
    </row>
    <row r="667" spans="5:5" x14ac:dyDescent="0.25">
      <c r="E667" s="217"/>
    </row>
    <row r="668" spans="5:5" x14ac:dyDescent="0.25">
      <c r="E668" s="217"/>
    </row>
    <row r="669" spans="5:5" x14ac:dyDescent="0.25">
      <c r="E669" s="217"/>
    </row>
    <row r="670" spans="5:5" x14ac:dyDescent="0.25">
      <c r="E670" s="217"/>
    </row>
    <row r="671" spans="5:5" x14ac:dyDescent="0.25">
      <c r="E671" s="217"/>
    </row>
    <row r="672" spans="5:5" x14ac:dyDescent="0.25">
      <c r="E672" s="217"/>
    </row>
    <row r="673" spans="5:5" x14ac:dyDescent="0.25">
      <c r="E673" s="217"/>
    </row>
    <row r="674" spans="5:5" x14ac:dyDescent="0.25">
      <c r="E674" s="217"/>
    </row>
    <row r="675" spans="5:5" x14ac:dyDescent="0.25">
      <c r="E675" s="217"/>
    </row>
    <row r="676" spans="5:5" x14ac:dyDescent="0.25">
      <c r="E676" s="217"/>
    </row>
    <row r="677" spans="5:5" x14ac:dyDescent="0.25">
      <c r="E677" s="217"/>
    </row>
    <row r="678" spans="5:5" x14ac:dyDescent="0.25">
      <c r="E678" s="217"/>
    </row>
    <row r="679" spans="5:5" x14ac:dyDescent="0.25">
      <c r="E679" s="217"/>
    </row>
    <row r="680" spans="5:5" x14ac:dyDescent="0.25">
      <c r="E680" s="217"/>
    </row>
    <row r="681" spans="5:5" x14ac:dyDescent="0.25">
      <c r="E681" s="217"/>
    </row>
    <row r="682" spans="5:5" x14ac:dyDescent="0.25">
      <c r="E682" s="217"/>
    </row>
    <row r="683" spans="5:5" x14ac:dyDescent="0.25">
      <c r="E683" s="217"/>
    </row>
    <row r="684" spans="5:5" x14ac:dyDescent="0.25">
      <c r="E684" s="217"/>
    </row>
    <row r="685" spans="5:5" x14ac:dyDescent="0.25">
      <c r="E685" s="217"/>
    </row>
    <row r="686" spans="5:5" x14ac:dyDescent="0.25">
      <c r="E686" s="217"/>
    </row>
    <row r="687" spans="5:5" x14ac:dyDescent="0.25">
      <c r="E687" s="217"/>
    </row>
    <row r="688" spans="5:5" x14ac:dyDescent="0.25">
      <c r="E688" s="217"/>
    </row>
    <row r="689" spans="5:5" x14ac:dyDescent="0.25">
      <c r="E689" s="217"/>
    </row>
    <row r="690" spans="5:5" x14ac:dyDescent="0.25">
      <c r="E690" s="217"/>
    </row>
    <row r="691" spans="5:5" x14ac:dyDescent="0.25">
      <c r="E691" s="217"/>
    </row>
    <row r="692" spans="5:5" x14ac:dyDescent="0.25">
      <c r="E692" s="217"/>
    </row>
    <row r="693" spans="5:5" x14ac:dyDescent="0.25">
      <c r="E693" s="217"/>
    </row>
    <row r="694" spans="5:5" x14ac:dyDescent="0.25">
      <c r="E694" s="217"/>
    </row>
    <row r="695" spans="5:5" x14ac:dyDescent="0.25">
      <c r="E695" s="217"/>
    </row>
    <row r="696" spans="5:5" x14ac:dyDescent="0.25">
      <c r="E696" s="217"/>
    </row>
    <row r="697" spans="5:5" x14ac:dyDescent="0.25">
      <c r="E697" s="217"/>
    </row>
    <row r="698" spans="5:5" x14ac:dyDescent="0.25">
      <c r="E698" s="217"/>
    </row>
    <row r="699" spans="5:5" x14ac:dyDescent="0.25">
      <c r="E699" s="217"/>
    </row>
    <row r="700" spans="5:5" x14ac:dyDescent="0.25">
      <c r="E700" s="217"/>
    </row>
    <row r="701" spans="5:5" x14ac:dyDescent="0.25">
      <c r="E701" s="217"/>
    </row>
    <row r="702" spans="5:5" x14ac:dyDescent="0.25">
      <c r="E702" s="217"/>
    </row>
    <row r="703" spans="5:5" x14ac:dyDescent="0.25">
      <c r="E703" s="217"/>
    </row>
    <row r="704" spans="5:5" x14ac:dyDescent="0.25">
      <c r="E704" s="217"/>
    </row>
    <row r="705" spans="5:5" x14ac:dyDescent="0.25">
      <c r="E705" s="217"/>
    </row>
    <row r="706" spans="5:5" x14ac:dyDescent="0.25">
      <c r="E706" s="217"/>
    </row>
    <row r="707" spans="5:5" x14ac:dyDescent="0.25">
      <c r="E707" s="217"/>
    </row>
    <row r="708" spans="5:5" x14ac:dyDescent="0.25">
      <c r="E708" s="217"/>
    </row>
    <row r="709" spans="5:5" x14ac:dyDescent="0.25">
      <c r="E709" s="217"/>
    </row>
    <row r="710" spans="5:5" x14ac:dyDescent="0.25">
      <c r="E710" s="217"/>
    </row>
    <row r="711" spans="5:5" x14ac:dyDescent="0.25">
      <c r="E711" s="217"/>
    </row>
    <row r="712" spans="5:5" x14ac:dyDescent="0.25">
      <c r="E712" s="217"/>
    </row>
    <row r="713" spans="5:5" x14ac:dyDescent="0.25">
      <c r="E713" s="217"/>
    </row>
    <row r="714" spans="5:5" x14ac:dyDescent="0.25">
      <c r="E714" s="217"/>
    </row>
    <row r="715" spans="5:5" x14ac:dyDescent="0.25">
      <c r="E715" s="217"/>
    </row>
    <row r="716" spans="5:5" x14ac:dyDescent="0.25">
      <c r="E716" s="217"/>
    </row>
    <row r="717" spans="5:5" x14ac:dyDescent="0.25">
      <c r="E717" s="217"/>
    </row>
    <row r="718" spans="5:5" x14ac:dyDescent="0.25">
      <c r="E718" s="217"/>
    </row>
    <row r="719" spans="5:5" x14ac:dyDescent="0.25">
      <c r="E719" s="217"/>
    </row>
    <row r="720" spans="5:5" x14ac:dyDescent="0.25">
      <c r="E720" s="217"/>
    </row>
    <row r="721" spans="5:5" x14ac:dyDescent="0.25">
      <c r="E721" s="217"/>
    </row>
    <row r="722" spans="5:5" x14ac:dyDescent="0.25">
      <c r="E722" s="217"/>
    </row>
    <row r="723" spans="5:5" x14ac:dyDescent="0.25">
      <c r="E723" s="217"/>
    </row>
    <row r="724" spans="5:5" x14ac:dyDescent="0.25">
      <c r="E724" s="217"/>
    </row>
    <row r="725" spans="5:5" x14ac:dyDescent="0.25">
      <c r="E725" s="217"/>
    </row>
    <row r="726" spans="5:5" x14ac:dyDescent="0.25">
      <c r="E726" s="217"/>
    </row>
    <row r="727" spans="5:5" x14ac:dyDescent="0.25">
      <c r="E727" s="217"/>
    </row>
    <row r="728" spans="5:5" x14ac:dyDescent="0.25">
      <c r="E728" s="217"/>
    </row>
    <row r="729" spans="5:5" x14ac:dyDescent="0.25">
      <c r="E729" s="217"/>
    </row>
    <row r="730" spans="5:5" x14ac:dyDescent="0.25">
      <c r="E730" s="217"/>
    </row>
    <row r="731" spans="5:5" x14ac:dyDescent="0.25">
      <c r="E731" s="217"/>
    </row>
    <row r="732" spans="5:5" x14ac:dyDescent="0.25">
      <c r="E732" s="217"/>
    </row>
    <row r="733" spans="5:5" x14ac:dyDescent="0.25">
      <c r="E733" s="217"/>
    </row>
    <row r="734" spans="5:5" x14ac:dyDescent="0.25">
      <c r="E734" s="217"/>
    </row>
    <row r="735" spans="5:5" x14ac:dyDescent="0.25">
      <c r="E735" s="217"/>
    </row>
    <row r="736" spans="5:5" x14ac:dyDescent="0.25">
      <c r="E736" s="217"/>
    </row>
    <row r="737" spans="5:5" x14ac:dyDescent="0.25">
      <c r="E737" s="217"/>
    </row>
    <row r="738" spans="5:5" x14ac:dyDescent="0.25">
      <c r="E738" s="217"/>
    </row>
    <row r="739" spans="5:5" x14ac:dyDescent="0.25">
      <c r="E739" s="217"/>
    </row>
    <row r="740" spans="5:5" x14ac:dyDescent="0.25">
      <c r="E740" s="217"/>
    </row>
    <row r="741" spans="5:5" x14ac:dyDescent="0.25">
      <c r="E741" s="217"/>
    </row>
    <row r="742" spans="5:5" x14ac:dyDescent="0.25">
      <c r="E742" s="217"/>
    </row>
    <row r="743" spans="5:5" x14ac:dyDescent="0.25">
      <c r="E743" s="217"/>
    </row>
    <row r="744" spans="5:5" x14ac:dyDescent="0.25">
      <c r="E744" s="217"/>
    </row>
    <row r="745" spans="5:5" x14ac:dyDescent="0.25">
      <c r="E745" s="217"/>
    </row>
    <row r="746" spans="5:5" x14ac:dyDescent="0.25">
      <c r="E746" s="217"/>
    </row>
    <row r="747" spans="5:5" x14ac:dyDescent="0.25">
      <c r="E747" s="217"/>
    </row>
    <row r="748" spans="5:5" x14ac:dyDescent="0.25">
      <c r="E748" s="217"/>
    </row>
    <row r="749" spans="5:5" x14ac:dyDescent="0.25">
      <c r="E749" s="217"/>
    </row>
    <row r="750" spans="5:5" x14ac:dyDescent="0.25">
      <c r="E750" s="217"/>
    </row>
    <row r="751" spans="5:5" x14ac:dyDescent="0.25">
      <c r="E751" s="217"/>
    </row>
    <row r="752" spans="5:5" x14ac:dyDescent="0.25">
      <c r="E752" s="217"/>
    </row>
    <row r="753" spans="5:5" x14ac:dyDescent="0.25">
      <c r="E753" s="217"/>
    </row>
    <row r="754" spans="5:5" x14ac:dyDescent="0.25">
      <c r="E754" s="217"/>
    </row>
    <row r="755" spans="5:5" x14ac:dyDescent="0.25">
      <c r="E755" s="217"/>
    </row>
    <row r="756" spans="5:5" x14ac:dyDescent="0.25">
      <c r="E756" s="217"/>
    </row>
    <row r="757" spans="5:5" x14ac:dyDescent="0.25">
      <c r="E757" s="217"/>
    </row>
    <row r="758" spans="5:5" x14ac:dyDescent="0.25">
      <c r="E758" s="217"/>
    </row>
    <row r="759" spans="5:5" x14ac:dyDescent="0.25">
      <c r="E759" s="217"/>
    </row>
    <row r="760" spans="5:5" x14ac:dyDescent="0.25">
      <c r="E760" s="217"/>
    </row>
    <row r="761" spans="5:5" x14ac:dyDescent="0.25">
      <c r="E761" s="217"/>
    </row>
    <row r="762" spans="5:5" x14ac:dyDescent="0.25">
      <c r="E762" s="217"/>
    </row>
    <row r="763" spans="5:5" x14ac:dyDescent="0.25">
      <c r="E763" s="217"/>
    </row>
    <row r="764" spans="5:5" x14ac:dyDescent="0.25">
      <c r="E764" s="217"/>
    </row>
    <row r="765" spans="5:5" x14ac:dyDescent="0.25">
      <c r="E765" s="217"/>
    </row>
    <row r="766" spans="5:5" x14ac:dyDescent="0.25">
      <c r="E766" s="217"/>
    </row>
    <row r="767" spans="5:5" x14ac:dyDescent="0.25">
      <c r="E767" s="217"/>
    </row>
    <row r="768" spans="5:5" x14ac:dyDescent="0.25">
      <c r="E768" s="217"/>
    </row>
    <row r="769" spans="5:5" x14ac:dyDescent="0.25">
      <c r="E769" s="217"/>
    </row>
    <row r="770" spans="5:5" x14ac:dyDescent="0.25">
      <c r="E770" s="217"/>
    </row>
    <row r="771" spans="5:5" x14ac:dyDescent="0.25">
      <c r="E771" s="217"/>
    </row>
    <row r="772" spans="5:5" x14ac:dyDescent="0.25">
      <c r="E772" s="217"/>
    </row>
    <row r="773" spans="5:5" x14ac:dyDescent="0.25">
      <c r="E773" s="217"/>
    </row>
    <row r="774" spans="5:5" x14ac:dyDescent="0.25">
      <c r="E774" s="217"/>
    </row>
    <row r="775" spans="5:5" x14ac:dyDescent="0.25">
      <c r="E775" s="217"/>
    </row>
    <row r="776" spans="5:5" x14ac:dyDescent="0.25">
      <c r="E776" s="217"/>
    </row>
    <row r="777" spans="5:5" x14ac:dyDescent="0.25">
      <c r="E777" s="217"/>
    </row>
    <row r="778" spans="5:5" x14ac:dyDescent="0.25">
      <c r="E778" s="217"/>
    </row>
    <row r="779" spans="5:5" x14ac:dyDescent="0.25">
      <c r="E779" s="217"/>
    </row>
    <row r="780" spans="5:5" x14ac:dyDescent="0.25">
      <c r="E780" s="217"/>
    </row>
    <row r="781" spans="5:5" x14ac:dyDescent="0.25">
      <c r="E781" s="217"/>
    </row>
    <row r="782" spans="5:5" x14ac:dyDescent="0.25">
      <c r="E782" s="217"/>
    </row>
    <row r="783" spans="5:5" x14ac:dyDescent="0.25">
      <c r="E783" s="217"/>
    </row>
    <row r="784" spans="5:5" x14ac:dyDescent="0.25">
      <c r="E784" s="217"/>
    </row>
    <row r="785" spans="5:5" x14ac:dyDescent="0.25">
      <c r="E785" s="217"/>
    </row>
    <row r="786" spans="5:5" x14ac:dyDescent="0.25">
      <c r="E786" s="217"/>
    </row>
    <row r="787" spans="5:5" x14ac:dyDescent="0.25">
      <c r="E787" s="217"/>
    </row>
    <row r="788" spans="5:5" x14ac:dyDescent="0.25">
      <c r="E788" s="217"/>
    </row>
    <row r="789" spans="5:5" x14ac:dyDescent="0.25">
      <c r="E789" s="217"/>
    </row>
    <row r="790" spans="5:5" x14ac:dyDescent="0.25">
      <c r="E790" s="217"/>
    </row>
    <row r="791" spans="5:5" x14ac:dyDescent="0.25">
      <c r="E791" s="217"/>
    </row>
    <row r="792" spans="5:5" x14ac:dyDescent="0.25">
      <c r="E792" s="217"/>
    </row>
    <row r="793" spans="5:5" x14ac:dyDescent="0.25">
      <c r="E793" s="217"/>
    </row>
    <row r="794" spans="5:5" x14ac:dyDescent="0.25">
      <c r="E794" s="217"/>
    </row>
    <row r="795" spans="5:5" x14ac:dyDescent="0.25">
      <c r="E795" s="217"/>
    </row>
    <row r="796" spans="5:5" x14ac:dyDescent="0.25">
      <c r="E796" s="217"/>
    </row>
    <row r="797" spans="5:5" x14ac:dyDescent="0.25">
      <c r="E797" s="217"/>
    </row>
    <row r="798" spans="5:5" x14ac:dyDescent="0.25">
      <c r="E798" s="217"/>
    </row>
    <row r="799" spans="5:5" x14ac:dyDescent="0.25">
      <c r="E799" s="217"/>
    </row>
    <row r="800" spans="5:5" x14ac:dyDescent="0.25">
      <c r="E800" s="217"/>
    </row>
    <row r="801" spans="5:5" x14ac:dyDescent="0.25">
      <c r="E801" s="217"/>
    </row>
    <row r="802" spans="5:5" x14ac:dyDescent="0.25">
      <c r="E802" s="217"/>
    </row>
    <row r="803" spans="5:5" x14ac:dyDescent="0.25">
      <c r="E803" s="217"/>
    </row>
    <row r="804" spans="5:5" x14ac:dyDescent="0.25">
      <c r="E804" s="217"/>
    </row>
    <row r="805" spans="5:5" x14ac:dyDescent="0.25">
      <c r="E805" s="217"/>
    </row>
    <row r="806" spans="5:5" x14ac:dyDescent="0.25">
      <c r="E806" s="217"/>
    </row>
    <row r="807" spans="5:5" x14ac:dyDescent="0.25">
      <c r="E807" s="217"/>
    </row>
    <row r="808" spans="5:5" x14ac:dyDescent="0.25">
      <c r="E808" s="217"/>
    </row>
    <row r="809" spans="5:5" x14ac:dyDescent="0.25">
      <c r="E809" s="217"/>
    </row>
    <row r="810" spans="5:5" x14ac:dyDescent="0.25">
      <c r="E810" s="217"/>
    </row>
    <row r="811" spans="5:5" x14ac:dyDescent="0.25">
      <c r="E811" s="217"/>
    </row>
    <row r="812" spans="5:5" x14ac:dyDescent="0.25">
      <c r="E812" s="217"/>
    </row>
    <row r="813" spans="5:5" x14ac:dyDescent="0.25">
      <c r="E813" s="217"/>
    </row>
    <row r="814" spans="5:5" x14ac:dyDescent="0.25">
      <c r="E814" s="217"/>
    </row>
    <row r="815" spans="5:5" x14ac:dyDescent="0.25">
      <c r="E815" s="217"/>
    </row>
    <row r="816" spans="5:5" x14ac:dyDescent="0.25">
      <c r="E816" s="217"/>
    </row>
    <row r="817" spans="5:5" x14ac:dyDescent="0.25">
      <c r="E817" s="217"/>
    </row>
    <row r="818" spans="5:5" x14ac:dyDescent="0.25">
      <c r="E818" s="217"/>
    </row>
    <row r="819" spans="5:5" x14ac:dyDescent="0.25">
      <c r="E819" s="217"/>
    </row>
    <row r="820" spans="5:5" x14ac:dyDescent="0.25">
      <c r="E820" s="217"/>
    </row>
    <row r="821" spans="5:5" x14ac:dyDescent="0.25">
      <c r="E821" s="217"/>
    </row>
    <row r="822" spans="5:5" x14ac:dyDescent="0.25">
      <c r="E822" s="217"/>
    </row>
    <row r="823" spans="5:5" x14ac:dyDescent="0.25">
      <c r="E823" s="217"/>
    </row>
    <row r="824" spans="5:5" x14ac:dyDescent="0.25">
      <c r="E824" s="217"/>
    </row>
    <row r="825" spans="5:5" x14ac:dyDescent="0.25">
      <c r="E825" s="217"/>
    </row>
    <row r="826" spans="5:5" x14ac:dyDescent="0.25">
      <c r="E826" s="217"/>
    </row>
    <row r="827" spans="5:5" x14ac:dyDescent="0.25">
      <c r="E827" s="217"/>
    </row>
    <row r="828" spans="5:5" x14ac:dyDescent="0.25">
      <c r="E828" s="217"/>
    </row>
    <row r="829" spans="5:5" x14ac:dyDescent="0.25">
      <c r="E829" s="217"/>
    </row>
    <row r="830" spans="5:5" x14ac:dyDescent="0.25">
      <c r="E830" s="217"/>
    </row>
    <row r="831" spans="5:5" x14ac:dyDescent="0.25">
      <c r="E831" s="217"/>
    </row>
    <row r="832" spans="5:5" x14ac:dyDescent="0.25">
      <c r="E832" s="217"/>
    </row>
    <row r="833" spans="5:5" x14ac:dyDescent="0.25">
      <c r="E833" s="217"/>
    </row>
    <row r="834" spans="5:5" x14ac:dyDescent="0.25">
      <c r="E834" s="217"/>
    </row>
    <row r="835" spans="5:5" x14ac:dyDescent="0.25">
      <c r="E835" s="217"/>
    </row>
    <row r="836" spans="5:5" x14ac:dyDescent="0.25">
      <c r="E836" s="217"/>
    </row>
    <row r="837" spans="5:5" x14ac:dyDescent="0.25">
      <c r="E837" s="217"/>
    </row>
    <row r="838" spans="5:5" x14ac:dyDescent="0.25">
      <c r="E838" s="217"/>
    </row>
    <row r="839" spans="5:5" x14ac:dyDescent="0.25">
      <c r="E839" s="217"/>
    </row>
  </sheetData>
  <sortState ref="B10:J41">
    <sortCondition descending="1" ref="G10:G41"/>
  </sortState>
  <mergeCells count="42">
    <mergeCell ref="A1:J1"/>
    <mergeCell ref="A2:J2"/>
    <mergeCell ref="A6:B6"/>
    <mergeCell ref="C6:C8"/>
    <mergeCell ref="D6:D8"/>
    <mergeCell ref="E6:E8"/>
    <mergeCell ref="F6:J6"/>
    <mergeCell ref="A7:A8"/>
    <mergeCell ref="B7:B8"/>
    <mergeCell ref="F7:F8"/>
    <mergeCell ref="J58:J59"/>
    <mergeCell ref="G7:G8"/>
    <mergeCell ref="I7:I8"/>
    <mergeCell ref="J7:J8"/>
    <mergeCell ref="A52:J52"/>
    <mergeCell ref="A53:J53"/>
    <mergeCell ref="A57:B57"/>
    <mergeCell ref="C57:C59"/>
    <mergeCell ref="D57:D59"/>
    <mergeCell ref="E57:E59"/>
    <mergeCell ref="F57:J57"/>
    <mergeCell ref="A58:A59"/>
    <mergeCell ref="B58:B59"/>
    <mergeCell ref="F58:F59"/>
    <mergeCell ref="G58:G59"/>
    <mergeCell ref="I58:I59"/>
    <mergeCell ref="A92:J93"/>
    <mergeCell ref="A130:J131"/>
    <mergeCell ref="A47:J48"/>
    <mergeCell ref="G108:G109"/>
    <mergeCell ref="I108:I109"/>
    <mergeCell ref="J108:J109"/>
    <mergeCell ref="A102:J102"/>
    <mergeCell ref="A103:J103"/>
    <mergeCell ref="A107:B107"/>
    <mergeCell ref="C107:C109"/>
    <mergeCell ref="D107:D109"/>
    <mergeCell ref="E107:E109"/>
    <mergeCell ref="F107:J107"/>
    <mergeCell ref="A108:A109"/>
    <mergeCell ref="B108:B109"/>
    <mergeCell ref="F108:F109"/>
  </mergeCells>
  <hyperlinks>
    <hyperlink ref="B10" r:id="rId1" display="https://iwwfed-ea.org/cableski/rl2025/wbw/index.php?skier=ISR582000994"/>
    <hyperlink ref="J10" r:id="rId2" tooltip="Slovak Cableski Open Kosice 2025_x000d_Kosice_x000d_20.07.2025_x000d_Coeff:0,80 - Level:0,00" display="https://www.iwwfed-ea.org/cableski/25SVK001/"/>
    <hyperlink ref="B12" r:id="rId3" display="https://iwwfed-ea.org/cableski/rl2025/wbw/index.php?skier=AUT912001371"/>
    <hyperlink ref="J12" r:id="rId4" tooltip="Austrian Open Cableski_x000d_Au-See Asten, Cableski_x000d_27.07.2025_x000d_Coeff:0,80 - Level:0,00" display="https://www.iwwfed-ea.org/cableski/25AUT008/"/>
    <hyperlink ref="B13" r:id="rId5" display="https://iwwfed-ea.org/cableski/rl2025/wbw/index.php?skier=SVK072001011"/>
    <hyperlink ref="J13" r:id="rId6" tooltip="Slovak Cableski Open Kosice 2025_x000d_Kosice_x000d_20.07.2025_x000d_Coeff:0,80 - Level:0,00" display="https://www.iwwfed-ea.org/cableski/25SVK001/"/>
    <hyperlink ref="B11" r:id="rId7" display="https://iwwfed-ea.net/cableski/rl2026/wbw/index.php?skier=GER652001606"/>
    <hyperlink ref="J11" r:id="rId8" tooltip="Slovak Cableski Open Kosice 2026_x000d_Kosice_x000d_19.07.2026_x000d_Coeff:0,80 - Level:0,00" display="https://iwwfed-ea.net/cableski/26SVK004/"/>
    <hyperlink ref="B19" r:id="rId9" display="https://iwwfed-ea.net/cableski/rl2026/wbw/index.php?skier=GER942001661"/>
    <hyperlink ref="J19" r:id="rId10" tooltip="Netherlands National Open Cableski Championships a_x000d_ENTC_x000d_05.07.2026_x000d_Coeff:0,80 - Level:0,00" display="https://iwwfed-ea.net/cableski/26NED002/"/>
    <hyperlink ref="B25" r:id="rId11" display="https://iwwfed-ea.net/cableski/rl2026/wbw/index.php?skier=GER022000657"/>
    <hyperlink ref="J25" r:id="rId12" tooltip="Deutsche Meisterschaft &amp; Dutch Championships_x000d_Alfsee Rieste_x000d_14.09.2025_x000d_Coeff:0,70 - Level:0,00" display="https://iwwfed-ea.net/cableski/25GER001/"/>
    <hyperlink ref="B16" r:id="rId13" display="https://iwwfed-ea.net/cableski/rl2026/wbw/index.php?skier=GER972001660"/>
    <hyperlink ref="J16" r:id="rId14" tooltip="Netherlands National Open Cableski Championships a_x000d_ENTC_x000d_05.07.2026_x000d_Coeff:0,80 - Level:0,00" display="https://iwwfed-ea.net/cableski/26NED002/"/>
    <hyperlink ref="B22" r:id="rId15" display="https://iwwfed-ea.net/cableski/rl2026/wbw/index.php?skier=POL792000987"/>
    <hyperlink ref="J22" r:id="rId16" tooltip="Mistrzostwa Polski za wyciagiem_x000d_Wake Zone Stawiki, Cableski_x000d_07.09.2025_x000d_Coeff:0,50 - Level:0,00" display="https://iwwfed-ea.net/cableski/25POL006/"/>
    <hyperlink ref="B14" r:id="rId17" display="https://iwwfed-ea.net/cableski/rl2026/wbw/index.php?skier=SVK662001444"/>
    <hyperlink ref="J14" r:id="rId18" tooltip="Slovak Cableski Open Kosice 2026_x000d_Kosice_x000d_19.07.2026_x000d_Coeff:0,80 - Level:0,00" display="https://iwwfed-ea.net/cableski/26SVK004/"/>
    <hyperlink ref="B9" r:id="rId19" display="https://iwwfed-ea.net/cableski/rl2026/wbw/index.php?skier=ISR302001650"/>
    <hyperlink ref="J9" r:id="rId20" tooltip="Netherlands National Open Cableski Championships a_x000d_ENTC_x000d_05.07.2026_x000d_Coeff:0,80 - Level:0,00" display="https://iwwfed-ea.net/cableski/26NED002/"/>
    <hyperlink ref="J23" r:id="rId21" tooltip="Slovak Cableski Open Kosice 2026_x000d_Kosice_x000d_19.07.2026_x000d_Coeff:0,80 - Level:0,00" display="https://iwwfed-ea.net/cableski/26SVK004/"/>
    <hyperlink ref="J21" r:id="rId22" tooltip="Slovak Cableski Open National Championships_x000d_Kosice_x000d_30.08.2025_x000d_Coeff:0,70 - Level:0,00" display="https://iwwfed-ea.net/cableski/25SVK008/"/>
    <hyperlink ref="B30" r:id="rId23" display="https://iwwfed-ea.net/cableski/rl2026/wbw/index.php?skier=GER712001604"/>
    <hyperlink ref="B40" r:id="rId24" display="https://iwwfed-ea.net/cableski/rl2026/wbw/index.php?skier=POL512009403"/>
    <hyperlink ref="J40" r:id="rId25" tooltip="GPX of Poland_x000d_Wake Zone Stawiki, Cableski_x000d_07.09.2025_x000d_Coeff:0,60 - Level:0,00" display="https://iwwfed-ea.net/cableski/25POL005/"/>
    <hyperlink ref="B20" r:id="rId26" display="https://iwwfed-ea.net/cableski/rl2026/wbw/index.php?skier=GER342000517"/>
    <hyperlink ref="J20" r:id="rId27" tooltip="Netherlands National Open Cableski Championships a_x000d_ENTC_x000d_05.07.2026_x000d_Coeff:0,80 - Level:0,00" display="https://iwwfed-ea.net/cableski/26NED002/"/>
    <hyperlink ref="B34" r:id="rId28" display="https://iwwfed-ea.net/cableski/rl2026/wbw/index.php?skier=GER842000565"/>
    <hyperlink ref="B33" r:id="rId29" display="https://iwwfed-ea.net/cableski/rl2026/wbw/index.php?skier=GER202000360"/>
    <hyperlink ref="J33" r:id="rId30" tooltip="Netherlands National Open Cableski Championships a_x000d_ENTC_x000d_05.07.2026_x000d_Coeff:0,80 - Level:0,00" display="https://iwwfed-ea.net/cableski/26NED002/"/>
    <hyperlink ref="B31" r:id="rId31" display="https://iwwfed-ea.net/cableski/rl2026/wbw/index.php?skier=ISR982001403"/>
    <hyperlink ref="J31" r:id="rId32" tooltip="Netherlands National Open Cableski Championships a_x000d_ENTC_x000d_05.07.2026_x000d_Coeff:0,80 - Level:0,00" display="https://iwwfed-ea.net/cableski/26NED002/"/>
    <hyperlink ref="B18" r:id="rId33" display="https://iwwfed-ea.net/cableski/rl2026/wbw/index.php?skier=GER902001533"/>
    <hyperlink ref="J18" r:id="rId34" tooltip="Netherlands National Open Cableski Championships a_x000d_ENTC_x000d_05.07.2026_x000d_Coeff:0,80 - Level:0,00" display="https://iwwfed-ea.net/cableski/26NED002/"/>
    <hyperlink ref="B41" r:id="rId35" display="https://iwwfed-ea.net/cableski/rl2026/wbw/index.php?skier=SVK562001415"/>
    <hyperlink ref="J41" r:id="rId36" tooltip="Slovak Cableski Open Kosice 2026_x000d_Kosice_x000d_19.07.2026_x000d_Coeff:0,80 - Level:0,00" display="https://iwwfed-ea.net/cableski/26SVK004/"/>
    <hyperlink ref="B27" r:id="rId37" display="https://iwwfed-ea.net/cableski/rl2026/wbw/index.php?skier=GER862001502"/>
    <hyperlink ref="J27" r:id="rId38" tooltip="Deutsche Meisterschaft &amp; Dutch Championships_x000d_Alfsee Rieste_x000d_14.09.2025_x000d_Coeff:0,70 - Level:0,00" display="https://iwwfed-ea.net/cableski/25GER001/"/>
    <hyperlink ref="B35" r:id="rId39" display="https://iwwfed-ea.net/cableski/rl2026/wbw/index.php?skier=ISR342001002"/>
    <hyperlink ref="J35" r:id="rId40" tooltip="Netherlands National Open Cableski Championships a_x000d_ENTC_x000d_05.07.2026_x000d_Coeff:0,80 - Level:0,00" display="https://iwwfed-ea.net/cableski/26NED002/"/>
    <hyperlink ref="J39" r:id="rId41" tooltip="Deutsche Meisterschaft &amp; Dutch Championships_x000d_Alfsee Rieste_x000d_14.09.2025_x000d_Coeff:0,70 - Level:0,00" display="https://iwwfed-ea.net/cableski/25GER001/"/>
    <hyperlink ref="J36" r:id="rId42" tooltip="Netherlands National Open Cableski Championships a_x000d_ENTC_x000d_05.07.2026_x000d_Coeff:0,80 - Level:0,00" display="https://iwwfed-ea.net/cableski/26NED002/"/>
    <hyperlink ref="B36" r:id="rId43" display="https://iwwfed-ea.net/cableski/rl2026/wbw/index.php?skier=ISR762001376"/>
    <hyperlink ref="B17" r:id="rId44" display="https://iwwfed-ea.org/cableski/rl2025/wbw/index.php?skier=GER162000620"/>
    <hyperlink ref="J17" r:id="rId45" tooltip="Slovak Cableski Open Kosice 2025_x000d_Kosice_x000d_20.07.2025_x000d_Coeff:0,80 - Level:0,00" display="https://www.iwwfed-ea.org/cableski/25SVK001/"/>
    <hyperlink ref="B61" r:id="rId46" display="https://iwwfed-ea.org/cableski/rl2025/wbw/index.php?skier=GER942001661"/>
    <hyperlink ref="B63" r:id="rId47" display="https://iwwfed-ea.org/cableski/rl2025/wbw/index.php?skier=GER712001604"/>
    <hyperlink ref="B66" r:id="rId48" display="https://iwwfed-ea.org/cableski/rl2025/wbw/index.php?skier=GER912001662"/>
    <hyperlink ref="J66" r:id="rId49" tooltip="international Auerbrau-Cup 2025_x000d_Wasserski Club Kiefersfelden-Rosenheim_x000d_22.06.2025_x000d_Coeff:0,60 - Level:0,00" display="https://www.iwwfed-ea.org/cableski/25GER012/"/>
    <hyperlink ref="B69" r:id="rId50" display="https://iwwfed-ea.org/cableski/rl2025/wbw/index.php?skier=SVK982018288"/>
    <hyperlink ref="B62" r:id="rId51" display="https://iwwfed-ea.org/cableski/rl2025/wbw/index.php?skier=GER682001605"/>
    <hyperlink ref="B60" r:id="rId52" display="https://iwwfed-ea.org/cableski/rl2025/wbw/index.php?skier=GER972001660"/>
    <hyperlink ref="B65" r:id="rId53" display="https://iwwfed-ea.org/cableski/rl2025/wbw/index.php?skier=ISR982001403"/>
    <hyperlink ref="J65" r:id="rId54" tooltip="Austrian Open Cableski_x000d_Au-See Asten, Cableski_x000d_27.07.2025_x000d_Coeff:0,80 - Level:0,00" display="https://www.iwwfed-ea.org/cableski/25AUT008/"/>
    <hyperlink ref="B70" r:id="rId55" display="https://iwwfed-ea.org/cableski/rl2025/wbw/index.php?skier=GER982016481"/>
    <hyperlink ref="J72" r:id="rId56" tooltip="GPX of Poland_x000d_Wake Zone Stawiki, Cableski_x000d_07.09.2025_x000d_Coeff:0,60 - Level:0,00" display="https://www.iwwfed-ea.org/cableski/25POL005/"/>
    <hyperlink ref="B73" r:id="rId57" display="https://iwwfed-ea.org/cableski/rl2025/wbw/index.php?skier=ISR982001407"/>
    <hyperlink ref="J73" r:id="rId58" tooltip="Austrian Open Cableski_x000d_Au-See Asten, Cableski_x000d_27.07.2025_x000d_Coeff:0,80 - Level:0,00" display="https://www.iwwfed-ea.org/cableski/25AUT008/"/>
    <hyperlink ref="J61" r:id="rId59" tooltip="Netherlands National Open Cableski Championships a_x000d_ENTC_x000d_05.07.2026_x000d_Coeff:0,80 - Level:0,00" display="https://iwwfed-ea.net/cableski/26NED002/"/>
    <hyperlink ref="J60" r:id="rId60" tooltip="Netherlands National Open Cableski Championships a_x000d_ENTC_x000d_05.07.2026_x000d_Coeff:0,80 - Level:0,00" display="https://iwwfed-ea.net/cableski/26NED002/"/>
    <hyperlink ref="J69" r:id="rId61" tooltip="Austrian Open Cableski 2026_x000d_Au-See Asten, Cableski_x000d_26.07.2026_x000d_Coeff:0,80 - Level:0,00" display="https://iwwfed-ea.net/cableski/26AUT003/"/>
    <hyperlink ref="B72" r:id="rId62" display="https://iwwfed-ea.net/cableski/rl2026/wbw/index.php?skier=ISR982001426"/>
    <hyperlink ref="B71" r:id="rId63" display="https://iwwfed-ea.net/cableski/rl2026/wbw/index.php?skier=GER982016473"/>
    <hyperlink ref="J71" r:id="rId64" tooltip="Netherlands National Open Cableski Championships a_x000d_ENTC_x000d_05.07.2026_x000d_Coeff:0,80 - Level:0,00" display="https://iwwfed-ea.net/cableski/26NED002/"/>
    <hyperlink ref="B78" r:id="rId65" display="https://iwwfed-ea.net/cableski/rl2026/wbw/index.php?skier=GER982016443"/>
    <hyperlink ref="J78" r:id="rId66" tooltip="Deutsche Meisterschaft &amp; Dutch Championships_x000d_Alfsee Rieste_x000d_14.09.2025_x000d_Coeff:0,70 - Level:0,00" display="https://iwwfed-ea.net/cableski/25GER001/"/>
    <hyperlink ref="B81" r:id="rId67" display="https://iwwfed-ea.net/cableski/rl2026/wbw/index.php?skier=SVK982018330"/>
    <hyperlink ref="J81" r:id="rId68" tooltip="Austrian Open Cableski 2026_x000d_Au-See Asten, Cableski_x000d_26.07.2026_x000d_Coeff:0,80 - Level:0,00" display="https://iwwfed-ea.net/cableski/26AUT003/"/>
    <hyperlink ref="B82" r:id="rId69" display="https://iwwfed-ea.net/cableski/rl2026/wbw/index.php?skier=SVK982018329"/>
    <hyperlink ref="J82" r:id="rId70" tooltip="Austrian Open Cableski 2026_x000d_Au-See Asten, Cableski_x000d_26.07.2026_x000d_Coeff:0,80 - Level:0,00" display="https://iwwfed-ea.net/cableski/26AUT003/"/>
    <hyperlink ref="B79" r:id="rId71" display="https://iwwfed-ea.net/cableski/rl2026/wbw/index.php?skier=SVK982018332"/>
    <hyperlink ref="B76" r:id="rId72" display="https://iwwfed-ea.net/cableski/rl2026/wbw/index.php?skier=GER982016635"/>
    <hyperlink ref="J76" r:id="rId73" tooltip="Netherlands National Open Cableski Championships a_x000d_ENTC_x000d_05.07.2026_x000d_Coeff:0,80 - Level:0,00" display="https://iwwfed-ea.net/cableski/26NED002/"/>
    <hyperlink ref="B84" r:id="rId74" display="https://iwwfed-ea.net/cableski/rl2026/wbw/index.php?skier=SVK982018338"/>
    <hyperlink ref="J84" r:id="rId75" tooltip="Austrian Open Cableski 2026_x000d_Au-See Asten, Cableski_x000d_26.07.2026_x000d_Coeff:0,80 - Level:0,00" display="https://iwwfed-ea.net/cableski/26AUT003/"/>
    <hyperlink ref="B83" r:id="rId76" display="https://iwwfed-ea.net/cableski/rl2026/wbw/index.php?skier=GER982016447"/>
    <hyperlink ref="J83" r:id="rId77" tooltip="Slovak Cableski Open Kosice 2026_x000d_Kosice_x000d_19.07.2026_x000d_Coeff:0,80 - Level:0,00" display="https://iwwfed-ea.net/cableski/26SVK004/"/>
    <hyperlink ref="B80" r:id="rId78" display="https://iwwfed-ea.net/cableski/rl2026/wbw/index.php?skier=SVK982018331"/>
    <hyperlink ref="J80" r:id="rId79" tooltip="Austrian Open Cableski 2026_x000d_Au-See Asten, Cableski_x000d_26.07.2026_x000d_Coeff:0,80 - Level:0,00" display="https://iwwfed-ea.net/cableski/26AUT003/"/>
    <hyperlink ref="J122" r:id="rId80" tooltip="Austrian Open Cableski 2026_x000d_Au-See Asten, Cableski_x000d_26.07.2026_x000d_Coeff:0,80 - Level:0,00" display="https://iwwfed-ea.net/cableski/26AUT003/"/>
    <hyperlink ref="J125" r:id="rId81" tooltip="Slovak Cableski Open Kosice 2026_x000d_Kosice_x000d_19.07.2026_x000d_Coeff:0,80 - Level:0,00" display="https://iwwfed-ea.net/cableski/26SVK004/"/>
    <hyperlink ref="J120" r:id="rId82" tooltip="Austrian Open Cableski 2026_x000d_Au-See Asten, Cableski_x000d_26.07.2026_x000d_Coeff:0,80 - Level:0,00" display="https://iwwfed-ea.net/cableski/26AUT003/"/>
    <hyperlink ref="J111" r:id="rId83" tooltip="Netherlands National Open Cableski Championships a_x000d_ENTC_x000d_05.07.2026_x000d_Coeff:0,80 - Level:0,00" display="https://iwwfed-ea.net/cableski/26NED002/"/>
    <hyperlink ref="J113" r:id="rId84" tooltip="Netherlands National Open Cableski Championships a_x000d_ENTC_x000d_05.07.2026_x000d_Coeff:0,80 - Level:0,00" display="https://iwwfed-ea.net/cableski/26NED002/"/>
    <hyperlink ref="J121" r:id="rId85" tooltip="Austrian Open Cableski 2026_x000d_Au-See Asten, Cableski_x000d_26.07.2026_x000d_Coeff:0,80 - Level:0,00" display="https://iwwfed-ea.net/cableski/26AUT003/"/>
    <hyperlink ref="B126" r:id="rId86" display="https://iwwfed-ea.net/cableski/rl2026/wbw/index.php?skier=SVK982018338"/>
    <hyperlink ref="J126" r:id="rId87" tooltip="Austrian Open Cableski 2026_x000d_Au-See Asten, Cableski_x000d_26.07.2026_x000d_Coeff:0,80 - Level:0,00" display="https://iwwfed-ea.net/cableski/26AUT003/"/>
    <hyperlink ref="B28" r:id="rId88" display="https://iwwfed-ea.org/cableski/rl2025/wbw/index.php?skier=IWF100200007"/>
    <hyperlink ref="B15" r:id="rId89" display="https://iwwfed-ea.org/cableski/rl2025/wbw/index.php?skier=AUT932001435"/>
    <hyperlink ref="J15" r:id="rId90" tooltip="Austrian Open Cableski_x000d_Au-See Asten, Cableski_x000d_27.07.2025_x000d_Coeff:0,80 - Level:0,00" display="https://www.iwwfed-ea.org/cableski/25AUT008/"/>
    <hyperlink ref="B21" r:id="rId91" display="https://iwwfed-ea.org/cableski/rl2025/wbw/index.php?skier=SVK182001460"/>
    <hyperlink ref="B23" r:id="rId92" display="https://iwwfed-ea.org/cableski/rl2025/wbw/index.php?skier=POL442001322"/>
    <hyperlink ref="B24" r:id="rId93" display="https://iwwfed-ea.org/cableski/rl2025/wbw/index.php?skier=GER682001605"/>
    <hyperlink ref="B39" r:id="rId94" display="https://iwwfed-ea.org/cableski/rl2025/wbw/index.php?skier=GER952000044"/>
    <hyperlink ref="B37" r:id="rId95" display="https://iwwfed-ea.org/cableski/rl2025/wbw/index.php?skier=IWF100200005"/>
    <hyperlink ref="B38" r:id="rId96" display="https://www.iwwfed-ea.net/cableski/rl2026/eame/index.php?skier=GER652000733"/>
    <hyperlink ref="J38" r:id="rId97" display="https://www.iwwfed-ea.net/cableski/26GER013/"/>
    <hyperlink ref="J62" r:id="rId98" display="https://www.iwwfed-ea.net/cableski/26GER013/"/>
    <hyperlink ref="J63" r:id="rId99" display="https://www.iwwfed-ea.net/cableski/26GER013/"/>
    <hyperlink ref="J79" r:id="rId100" display="https://www.iwwfed-ea.net/cableski/26GER013/"/>
    <hyperlink ref="I77" r:id="rId101" display="https://www.iwwfed-ea.net/cableski/26BLR003/"/>
    <hyperlink ref="J24" r:id="rId102" display="https://www.iwwfed-ea.net/cableski/26GER013/"/>
    <hyperlink ref="J34" r:id="rId103" tooltip="Netherlands National Open Cableski Championships a_x000d_ENTC_x000d_05.07.2026_x000d_Coeff:0,80 - Level:0,00" display="https://iwwfed-ea.net/cableski/26NED002/"/>
    <hyperlink ref="J30" r:id="rId104" display="https://www.iwwfed-ea.net/cableski/26GER013/"/>
    <hyperlink ref="J119" r:id="rId105" display="https://www.iwwfed-ea.net/cableski/26GER013/"/>
  </hyperlinks>
  <pageMargins left="0.58668582375478928" right="0.28498427672955973" top="0.5" bottom="0.75" header="0.3" footer="0.3"/>
  <pageSetup paperSize="9" orientation="portrait" horizontalDpi="0" verticalDpi="0" r:id="rId106"/>
  <drawing r:id="rId10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"/>
  <sheetViews>
    <sheetView view="pageBreakPreview" topLeftCell="A6" zoomScale="60" zoomScaleNormal="100" workbookViewId="0">
      <selection activeCell="Q29" sqref="Q29"/>
    </sheetView>
  </sheetViews>
  <sheetFormatPr defaultRowHeight="15.75" x14ac:dyDescent="0.25"/>
  <cols>
    <col min="1" max="1" width="4.7109375" style="1" customWidth="1"/>
    <col min="2" max="2" width="21.7109375" style="1" customWidth="1"/>
    <col min="3" max="4" width="9.140625" style="49"/>
    <col min="5" max="5" width="9.140625" style="66"/>
    <col min="6" max="6" width="8.85546875" style="67" customWidth="1"/>
    <col min="7" max="7" width="11.85546875" style="1" customWidth="1"/>
    <col min="8" max="8" width="6.42578125" customWidth="1"/>
    <col min="9" max="9" width="13.140625" style="65" customWidth="1"/>
    <col min="10" max="16384" width="9.140625" style="1"/>
  </cols>
  <sheetData>
    <row r="1" spans="1:9" x14ac:dyDescent="0.25">
      <c r="A1" s="625" t="s">
        <v>254</v>
      </c>
      <c r="B1" s="625"/>
      <c r="C1" s="625"/>
      <c r="D1" s="625"/>
      <c r="E1" s="625"/>
      <c r="F1" s="625"/>
      <c r="G1" s="625"/>
      <c r="H1" s="625"/>
      <c r="I1" s="625"/>
    </row>
    <row r="2" spans="1:9" x14ac:dyDescent="0.25">
      <c r="A2" s="625" t="s">
        <v>158</v>
      </c>
      <c r="B2" s="625"/>
      <c r="C2" s="625"/>
      <c r="D2" s="625"/>
      <c r="E2" s="625"/>
      <c r="F2" s="625"/>
      <c r="G2" s="625"/>
      <c r="H2" s="625"/>
      <c r="I2" s="625"/>
    </row>
    <row r="3" spans="1:9" x14ac:dyDescent="0.25">
      <c r="A3" s="628" t="s">
        <v>159</v>
      </c>
      <c r="B3" s="628"/>
      <c r="C3" s="628"/>
      <c r="D3" s="628"/>
      <c r="E3" s="628"/>
      <c r="F3" s="628"/>
      <c r="G3" s="628"/>
      <c r="H3" s="628"/>
      <c r="I3" s="628"/>
    </row>
    <row r="4" spans="1:9" x14ac:dyDescent="0.25">
      <c r="A4" s="628" t="s">
        <v>168</v>
      </c>
      <c r="B4" s="628"/>
      <c r="C4" s="628"/>
      <c r="D4" s="628"/>
      <c r="E4" s="628"/>
      <c r="F4" s="628"/>
      <c r="G4" s="628"/>
      <c r="H4" s="628"/>
      <c r="I4" s="628"/>
    </row>
    <row r="5" spans="1:9" x14ac:dyDescent="0.25">
      <c r="A5" s="8"/>
      <c r="B5" s="104" t="s">
        <v>156</v>
      </c>
      <c r="C5" s="117"/>
      <c r="D5" s="107" t="s">
        <v>157</v>
      </c>
      <c r="E5" s="111"/>
      <c r="F5" s="109"/>
      <c r="G5" s="112" t="s">
        <v>160</v>
      </c>
      <c r="H5" s="8"/>
      <c r="I5" s="73"/>
    </row>
    <row r="6" spans="1:9" x14ac:dyDescent="0.25">
      <c r="A6" s="618" t="s">
        <v>172</v>
      </c>
      <c r="B6" s="618"/>
      <c r="C6" s="608" t="s">
        <v>161</v>
      </c>
      <c r="D6" s="608" t="s">
        <v>162</v>
      </c>
      <c r="E6" s="608" t="s">
        <v>163</v>
      </c>
      <c r="F6" s="619" t="s">
        <v>255</v>
      </c>
      <c r="G6" s="619"/>
      <c r="H6" s="619"/>
      <c r="I6" s="619"/>
    </row>
    <row r="7" spans="1:9" ht="15.75" customHeight="1" x14ac:dyDescent="0.25">
      <c r="A7" s="620" t="s">
        <v>169</v>
      </c>
      <c r="B7" s="608" t="s">
        <v>170</v>
      </c>
      <c r="C7" s="608"/>
      <c r="D7" s="608"/>
      <c r="E7" s="608"/>
      <c r="F7" s="592" t="s">
        <v>164</v>
      </c>
      <c r="G7" s="310" t="s">
        <v>165</v>
      </c>
      <c r="H7" s="623" t="s">
        <v>166</v>
      </c>
      <c r="I7" s="593" t="s">
        <v>167</v>
      </c>
    </row>
    <row r="8" spans="1:9" x14ac:dyDescent="0.25">
      <c r="A8" s="620"/>
      <c r="B8" s="608"/>
      <c r="C8" s="608"/>
      <c r="D8" s="608"/>
      <c r="E8" s="608"/>
      <c r="F8" s="592"/>
      <c r="G8" s="310" t="s">
        <v>171</v>
      </c>
      <c r="H8" s="623"/>
      <c r="I8" s="593"/>
    </row>
    <row r="9" spans="1:9" x14ac:dyDescent="0.25">
      <c r="A9" s="519">
        <v>1</v>
      </c>
      <c r="B9" s="97" t="s">
        <v>142</v>
      </c>
      <c r="C9" s="31">
        <v>1997</v>
      </c>
      <c r="D9" s="31" t="s">
        <v>123</v>
      </c>
      <c r="E9" s="29" t="s">
        <v>129</v>
      </c>
      <c r="F9" s="30">
        <v>9500</v>
      </c>
      <c r="G9" s="69">
        <f t="shared" ref="G9:G17" si="0">F9*1000/9500</f>
        <v>1000</v>
      </c>
      <c r="H9" s="127">
        <v>1</v>
      </c>
      <c r="I9" s="157" t="s">
        <v>196</v>
      </c>
    </row>
    <row r="10" spans="1:9" x14ac:dyDescent="0.25">
      <c r="A10" s="519">
        <v>2</v>
      </c>
      <c r="B10" s="97" t="s">
        <v>141</v>
      </c>
      <c r="C10" s="31" t="s">
        <v>58</v>
      </c>
      <c r="D10" s="31" t="s">
        <v>123</v>
      </c>
      <c r="E10" s="29" t="s">
        <v>129</v>
      </c>
      <c r="F10" s="31">
        <v>8400</v>
      </c>
      <c r="G10" s="28">
        <f t="shared" si="0"/>
        <v>884.21052631578948</v>
      </c>
      <c r="H10" s="128">
        <v>2</v>
      </c>
      <c r="I10" s="47" t="s">
        <v>127</v>
      </c>
    </row>
    <row r="11" spans="1:9" x14ac:dyDescent="0.25">
      <c r="A11" s="519">
        <v>3</v>
      </c>
      <c r="B11" s="33" t="s">
        <v>82</v>
      </c>
      <c r="C11" s="31">
        <v>1994</v>
      </c>
      <c r="D11" s="31" t="s">
        <v>123</v>
      </c>
      <c r="E11" s="31" t="s">
        <v>6</v>
      </c>
      <c r="F11" s="333">
        <v>8180</v>
      </c>
      <c r="G11" s="28">
        <f t="shared" si="0"/>
        <v>861.0526315789474</v>
      </c>
      <c r="H11" s="129">
        <v>3</v>
      </c>
      <c r="I11" s="161" t="s">
        <v>196</v>
      </c>
    </row>
    <row r="12" spans="1:9" x14ac:dyDescent="0.25">
      <c r="A12" s="519">
        <v>4</v>
      </c>
      <c r="B12" s="165" t="s">
        <v>78</v>
      </c>
      <c r="C12" s="194">
        <v>2001</v>
      </c>
      <c r="D12" s="195" t="s">
        <v>49</v>
      </c>
      <c r="E12" s="196" t="s">
        <v>66</v>
      </c>
      <c r="F12" s="333">
        <v>7950</v>
      </c>
      <c r="G12" s="28">
        <f t="shared" si="0"/>
        <v>836.84210526315792</v>
      </c>
      <c r="H12" s="130">
        <v>4</v>
      </c>
      <c r="I12" s="161" t="s">
        <v>196</v>
      </c>
    </row>
    <row r="13" spans="1:9" x14ac:dyDescent="0.25">
      <c r="A13" s="519">
        <v>5</v>
      </c>
      <c r="B13" s="97" t="s">
        <v>143</v>
      </c>
      <c r="C13" s="31">
        <v>1994</v>
      </c>
      <c r="D13" s="31" t="s">
        <v>123</v>
      </c>
      <c r="E13" s="29" t="s">
        <v>129</v>
      </c>
      <c r="F13" s="332">
        <v>7710</v>
      </c>
      <c r="G13" s="28">
        <f t="shared" si="0"/>
        <v>811.57894736842104</v>
      </c>
      <c r="H13" s="131">
        <v>5</v>
      </c>
      <c r="I13" s="415" t="s">
        <v>271</v>
      </c>
    </row>
    <row r="14" spans="1:9" x14ac:dyDescent="0.25">
      <c r="A14" s="519">
        <v>6</v>
      </c>
      <c r="B14" s="33" t="s">
        <v>79</v>
      </c>
      <c r="C14" s="34">
        <v>1991</v>
      </c>
      <c r="D14" s="34" t="s">
        <v>123</v>
      </c>
      <c r="E14" s="34" t="s">
        <v>0</v>
      </c>
      <c r="F14" s="331">
        <v>7610</v>
      </c>
      <c r="G14" s="28">
        <f t="shared" si="0"/>
        <v>801.0526315789474</v>
      </c>
      <c r="H14" s="132">
        <v>7</v>
      </c>
      <c r="I14" s="404" t="s">
        <v>270</v>
      </c>
    </row>
    <row r="15" spans="1:9" x14ac:dyDescent="0.25">
      <c r="A15" s="519">
        <v>7</v>
      </c>
      <c r="B15" s="33" t="s">
        <v>43</v>
      </c>
      <c r="C15" s="31" t="s">
        <v>44</v>
      </c>
      <c r="D15" s="31" t="s">
        <v>123</v>
      </c>
      <c r="E15" s="31" t="s">
        <v>0</v>
      </c>
      <c r="F15" s="160">
        <v>7410</v>
      </c>
      <c r="G15" s="28">
        <f t="shared" si="0"/>
        <v>780</v>
      </c>
      <c r="H15" s="132">
        <v>9</v>
      </c>
      <c r="I15" s="404" t="s">
        <v>270</v>
      </c>
    </row>
    <row r="16" spans="1:9" x14ac:dyDescent="0.25">
      <c r="A16" s="519">
        <v>8</v>
      </c>
      <c r="B16" s="165" t="s">
        <v>29</v>
      </c>
      <c r="C16" s="311">
        <v>2009</v>
      </c>
      <c r="D16" s="31" t="s">
        <v>122</v>
      </c>
      <c r="E16" s="195" t="s">
        <v>0</v>
      </c>
      <c r="F16" s="160">
        <v>7260</v>
      </c>
      <c r="G16" s="28">
        <f t="shared" si="0"/>
        <v>764.21052631578948</v>
      </c>
      <c r="H16" s="132">
        <v>11</v>
      </c>
      <c r="I16" s="404" t="s">
        <v>270</v>
      </c>
    </row>
    <row r="17" spans="1:9" x14ac:dyDescent="0.25">
      <c r="A17" s="519">
        <v>9</v>
      </c>
      <c r="B17" s="97" t="s">
        <v>145</v>
      </c>
      <c r="C17" s="31" t="s">
        <v>77</v>
      </c>
      <c r="D17" s="31" t="s">
        <v>122</v>
      </c>
      <c r="E17" s="29" t="s">
        <v>129</v>
      </c>
      <c r="F17" s="31">
        <v>7020</v>
      </c>
      <c r="G17" s="28">
        <f t="shared" si="0"/>
        <v>738.9473684210526</v>
      </c>
      <c r="H17" s="132">
        <v>6</v>
      </c>
      <c r="I17" s="47" t="s">
        <v>127</v>
      </c>
    </row>
    <row r="18" spans="1:9" x14ac:dyDescent="0.25">
      <c r="A18" s="519">
        <v>10</v>
      </c>
      <c r="B18" s="165" t="s">
        <v>30</v>
      </c>
      <c r="C18" s="34" t="s">
        <v>0</v>
      </c>
      <c r="D18" s="34" t="s">
        <v>179</v>
      </c>
      <c r="E18" s="173" t="s">
        <v>68</v>
      </c>
      <c r="F18" s="160">
        <v>6960</v>
      </c>
      <c r="G18" s="28">
        <f>F21*1000/9500</f>
        <v>624.21052631578948</v>
      </c>
      <c r="H18" s="132">
        <v>8</v>
      </c>
      <c r="I18" s="161" t="s">
        <v>196</v>
      </c>
    </row>
    <row r="19" spans="1:9" x14ac:dyDescent="0.25">
      <c r="A19" s="519">
        <v>11</v>
      </c>
      <c r="B19" s="33" t="s">
        <v>104</v>
      </c>
      <c r="C19" s="31" t="s">
        <v>77</v>
      </c>
      <c r="D19" s="31" t="s">
        <v>122</v>
      </c>
      <c r="E19" s="31" t="s">
        <v>6</v>
      </c>
      <c r="F19" s="31">
        <v>6570</v>
      </c>
      <c r="G19" s="28">
        <f t="shared" ref="G19:G39" si="1">F19*1000/9500</f>
        <v>691.57894736842104</v>
      </c>
      <c r="H19" s="132">
        <v>10</v>
      </c>
      <c r="I19" s="46" t="s">
        <v>1</v>
      </c>
    </row>
    <row r="20" spans="1:9" ht="16.5" thickBot="1" x14ac:dyDescent="0.3">
      <c r="A20" s="519">
        <v>12</v>
      </c>
      <c r="B20" s="37" t="s">
        <v>101</v>
      </c>
      <c r="C20" s="462" t="s">
        <v>73</v>
      </c>
      <c r="D20" s="462" t="s">
        <v>123</v>
      </c>
      <c r="E20" s="462" t="s">
        <v>66</v>
      </c>
      <c r="F20" s="463">
        <v>6120</v>
      </c>
      <c r="G20" s="39">
        <f t="shared" si="1"/>
        <v>644.21052631578948</v>
      </c>
      <c r="H20" s="137">
        <v>12</v>
      </c>
      <c r="I20" s="464" t="s">
        <v>12</v>
      </c>
    </row>
    <row r="21" spans="1:9" ht="16.5" thickTop="1" x14ac:dyDescent="0.25">
      <c r="A21" s="519">
        <v>13</v>
      </c>
      <c r="B21" s="35" t="s">
        <v>65</v>
      </c>
      <c r="C21" s="41">
        <v>1989</v>
      </c>
      <c r="D21" s="41" t="s">
        <v>55</v>
      </c>
      <c r="E21" s="41" t="s">
        <v>66</v>
      </c>
      <c r="F21" s="41">
        <v>5930</v>
      </c>
      <c r="G21" s="36">
        <f t="shared" si="1"/>
        <v>624.21052631578948</v>
      </c>
      <c r="H21" s="140"/>
      <c r="I21" s="461" t="s">
        <v>47</v>
      </c>
    </row>
    <row r="22" spans="1:9" x14ac:dyDescent="0.25">
      <c r="A22" s="519">
        <v>14</v>
      </c>
      <c r="B22" s="33" t="s">
        <v>108</v>
      </c>
      <c r="C22" s="31">
        <v>1997</v>
      </c>
      <c r="D22" s="31" t="s">
        <v>123</v>
      </c>
      <c r="E22" s="31" t="s">
        <v>6</v>
      </c>
      <c r="F22" s="333">
        <v>5910</v>
      </c>
      <c r="G22" s="28">
        <f t="shared" si="1"/>
        <v>622.10526315789468</v>
      </c>
      <c r="H22" s="310"/>
      <c r="I22" s="161" t="s">
        <v>196</v>
      </c>
    </row>
    <row r="23" spans="1:9" x14ac:dyDescent="0.25">
      <c r="A23" s="519">
        <v>15</v>
      </c>
      <c r="B23" s="33" t="s">
        <v>105</v>
      </c>
      <c r="C23" s="64">
        <v>2001</v>
      </c>
      <c r="D23" s="15" t="s">
        <v>123</v>
      </c>
      <c r="E23" s="34" t="s">
        <v>6</v>
      </c>
      <c r="F23" s="32">
        <v>5850</v>
      </c>
      <c r="G23" s="28">
        <f t="shared" si="1"/>
        <v>615.78947368421052</v>
      </c>
      <c r="H23" s="21"/>
      <c r="I23" s="47" t="s">
        <v>1</v>
      </c>
    </row>
    <row r="24" spans="1:9" x14ac:dyDescent="0.25">
      <c r="A24" s="519">
        <v>16</v>
      </c>
      <c r="B24" s="97" t="s">
        <v>144</v>
      </c>
      <c r="C24" s="31">
        <v>1995</v>
      </c>
      <c r="D24" s="31" t="s">
        <v>123</v>
      </c>
      <c r="E24" s="29" t="s">
        <v>129</v>
      </c>
      <c r="F24" s="31">
        <v>5720</v>
      </c>
      <c r="G24" s="28">
        <f t="shared" si="1"/>
        <v>602.10526315789468</v>
      </c>
      <c r="H24" s="21"/>
      <c r="I24" s="47" t="s">
        <v>127</v>
      </c>
    </row>
    <row r="25" spans="1:9" x14ac:dyDescent="0.25">
      <c r="A25" s="519">
        <v>17</v>
      </c>
      <c r="B25" s="33" t="s">
        <v>36</v>
      </c>
      <c r="C25" s="31" t="s">
        <v>37</v>
      </c>
      <c r="D25" s="31" t="s">
        <v>122</v>
      </c>
      <c r="E25" s="31" t="s">
        <v>0</v>
      </c>
      <c r="F25" s="31">
        <v>5670</v>
      </c>
      <c r="G25" s="28">
        <f t="shared" si="1"/>
        <v>596.84210526315792</v>
      </c>
      <c r="H25" s="21"/>
      <c r="I25" s="46" t="s">
        <v>38</v>
      </c>
    </row>
    <row r="26" spans="1:9" x14ac:dyDescent="0.25">
      <c r="A26" s="519">
        <v>18</v>
      </c>
      <c r="B26" s="33" t="s">
        <v>74</v>
      </c>
      <c r="C26" s="31">
        <v>1988</v>
      </c>
      <c r="D26" s="31" t="s">
        <v>55</v>
      </c>
      <c r="E26" s="31" t="s">
        <v>66</v>
      </c>
      <c r="F26" s="31">
        <v>5340</v>
      </c>
      <c r="G26" s="28">
        <f t="shared" si="1"/>
        <v>562.10526315789468</v>
      </c>
      <c r="H26" s="21"/>
      <c r="I26" s="46" t="s">
        <v>52</v>
      </c>
    </row>
    <row r="27" spans="1:9" x14ac:dyDescent="0.25">
      <c r="A27" s="519">
        <v>19</v>
      </c>
      <c r="B27" s="165" t="s">
        <v>24</v>
      </c>
      <c r="C27" s="31">
        <v>2009</v>
      </c>
      <c r="D27" s="31" t="s">
        <v>122</v>
      </c>
      <c r="E27" s="31" t="s">
        <v>0</v>
      </c>
      <c r="F27" s="334">
        <v>4920</v>
      </c>
      <c r="G27" s="28">
        <f t="shared" si="1"/>
        <v>517.89473684210532</v>
      </c>
      <c r="H27" s="310"/>
      <c r="I27" s="161" t="s">
        <v>198</v>
      </c>
    </row>
    <row r="28" spans="1:9" x14ac:dyDescent="0.25">
      <c r="A28" s="519">
        <v>20</v>
      </c>
      <c r="B28" s="33" t="s">
        <v>59</v>
      </c>
      <c r="C28" s="31">
        <v>2003</v>
      </c>
      <c r="D28" s="31" t="s">
        <v>123</v>
      </c>
      <c r="E28" s="34" t="s">
        <v>6</v>
      </c>
      <c r="F28" s="31">
        <v>4400</v>
      </c>
      <c r="G28" s="28">
        <f t="shared" si="1"/>
        <v>463.15789473684208</v>
      </c>
      <c r="H28" s="21"/>
      <c r="I28" s="47" t="s">
        <v>8</v>
      </c>
    </row>
    <row r="29" spans="1:9" x14ac:dyDescent="0.25">
      <c r="A29" s="519">
        <v>21</v>
      </c>
      <c r="B29" s="33" t="s">
        <v>80</v>
      </c>
      <c r="C29" s="31">
        <v>1979</v>
      </c>
      <c r="D29" s="31" t="s">
        <v>55</v>
      </c>
      <c r="E29" s="31" t="s">
        <v>0</v>
      </c>
      <c r="F29" s="31">
        <v>4210</v>
      </c>
      <c r="G29" s="28">
        <f t="shared" si="1"/>
        <v>443.15789473684208</v>
      </c>
      <c r="H29" s="46"/>
      <c r="I29" s="33" t="s">
        <v>28</v>
      </c>
    </row>
    <row r="30" spans="1:9" x14ac:dyDescent="0.25">
      <c r="A30" s="519">
        <v>22</v>
      </c>
      <c r="B30" s="165" t="s">
        <v>239</v>
      </c>
      <c r="C30" s="31" t="s">
        <v>93</v>
      </c>
      <c r="D30" s="195" t="s">
        <v>208</v>
      </c>
      <c r="E30" s="29" t="s">
        <v>129</v>
      </c>
      <c r="F30" s="164">
        <v>4150</v>
      </c>
      <c r="G30" s="28">
        <f t="shared" si="1"/>
        <v>436.84210526315792</v>
      </c>
      <c r="H30" s="4"/>
      <c r="I30" s="146" t="s">
        <v>203</v>
      </c>
    </row>
    <row r="31" spans="1:9" x14ac:dyDescent="0.25">
      <c r="A31" s="519">
        <v>23</v>
      </c>
      <c r="B31" s="33" t="s">
        <v>83</v>
      </c>
      <c r="C31" s="31">
        <v>1988</v>
      </c>
      <c r="D31" s="31" t="s">
        <v>55</v>
      </c>
      <c r="E31" s="31" t="s">
        <v>0</v>
      </c>
      <c r="F31" s="31">
        <v>4100</v>
      </c>
      <c r="G31" s="28">
        <f t="shared" si="1"/>
        <v>431.57894736842104</v>
      </c>
      <c r="H31" s="46"/>
      <c r="I31" s="33" t="s">
        <v>28</v>
      </c>
    </row>
    <row r="32" spans="1:9" x14ac:dyDescent="0.25">
      <c r="A32" s="519">
        <v>24</v>
      </c>
      <c r="B32" s="33" t="s">
        <v>88</v>
      </c>
      <c r="C32" s="31" t="s">
        <v>58</v>
      </c>
      <c r="D32" s="31" t="s">
        <v>123</v>
      </c>
      <c r="E32" s="31" t="s">
        <v>0</v>
      </c>
      <c r="F32" s="31">
        <v>4050</v>
      </c>
      <c r="G32" s="28">
        <f t="shared" si="1"/>
        <v>426.31578947368422</v>
      </c>
      <c r="H32" s="46"/>
      <c r="I32" s="33" t="s">
        <v>3</v>
      </c>
    </row>
    <row r="33" spans="1:9" x14ac:dyDescent="0.25">
      <c r="A33" s="519">
        <v>25</v>
      </c>
      <c r="B33" s="33" t="s">
        <v>72</v>
      </c>
      <c r="C33" s="31" t="s">
        <v>73</v>
      </c>
      <c r="D33" s="31" t="s">
        <v>123</v>
      </c>
      <c r="E33" s="31" t="s">
        <v>0</v>
      </c>
      <c r="F33" s="31">
        <v>4040</v>
      </c>
      <c r="G33" s="28">
        <f t="shared" si="1"/>
        <v>425.26315789473682</v>
      </c>
      <c r="H33" s="46"/>
      <c r="I33" s="33" t="s">
        <v>38</v>
      </c>
    </row>
    <row r="34" spans="1:9" x14ac:dyDescent="0.25">
      <c r="A34" s="519">
        <v>26</v>
      </c>
      <c r="B34" s="33" t="s">
        <v>54</v>
      </c>
      <c r="C34" s="31">
        <v>1982</v>
      </c>
      <c r="D34" s="31" t="s">
        <v>55</v>
      </c>
      <c r="E34" s="31" t="s">
        <v>0</v>
      </c>
      <c r="F34" s="31">
        <v>4000</v>
      </c>
      <c r="G34" s="28">
        <f t="shared" si="1"/>
        <v>421.05263157894734</v>
      </c>
      <c r="H34" s="4"/>
      <c r="I34" s="146" t="s">
        <v>199</v>
      </c>
    </row>
    <row r="35" spans="1:9" x14ac:dyDescent="0.25">
      <c r="A35" s="519">
        <v>27</v>
      </c>
      <c r="B35" s="33" t="s">
        <v>97</v>
      </c>
      <c r="C35" s="31" t="s">
        <v>44</v>
      </c>
      <c r="D35" s="31" t="s">
        <v>123</v>
      </c>
      <c r="E35" s="31" t="s">
        <v>6</v>
      </c>
      <c r="F35" s="31">
        <v>4000</v>
      </c>
      <c r="G35" s="28">
        <f t="shared" si="1"/>
        <v>421.05263157894734</v>
      </c>
      <c r="H35" s="46"/>
      <c r="I35" s="33" t="s">
        <v>1</v>
      </c>
    </row>
    <row r="36" spans="1:9" x14ac:dyDescent="0.25">
      <c r="A36" s="519">
        <v>28</v>
      </c>
      <c r="B36" s="165" t="s">
        <v>91</v>
      </c>
      <c r="C36" s="31">
        <v>1995</v>
      </c>
      <c r="D36" s="31" t="s">
        <v>123</v>
      </c>
      <c r="E36" s="31" t="s">
        <v>6</v>
      </c>
      <c r="F36" s="31">
        <v>3950</v>
      </c>
      <c r="G36" s="197">
        <f t="shared" si="1"/>
        <v>415.78947368421052</v>
      </c>
      <c r="H36" s="48"/>
      <c r="I36" s="33" t="s">
        <v>46</v>
      </c>
    </row>
    <row r="37" spans="1:9" x14ac:dyDescent="0.25">
      <c r="A37" s="519">
        <v>29</v>
      </c>
      <c r="B37" s="165" t="s">
        <v>92</v>
      </c>
      <c r="C37" s="31" t="s">
        <v>84</v>
      </c>
      <c r="D37" s="195" t="s">
        <v>179</v>
      </c>
      <c r="E37" s="31" t="s">
        <v>66</v>
      </c>
      <c r="F37" s="31">
        <v>3310</v>
      </c>
      <c r="G37" s="197">
        <f t="shared" si="1"/>
        <v>348.42105263157896</v>
      </c>
      <c r="H37" s="48"/>
      <c r="I37" s="146" t="s">
        <v>53</v>
      </c>
    </row>
    <row r="38" spans="1:9" x14ac:dyDescent="0.25">
      <c r="A38" s="519">
        <v>30</v>
      </c>
      <c r="B38" s="165" t="s">
        <v>240</v>
      </c>
      <c r="C38" s="31">
        <v>1988</v>
      </c>
      <c r="D38" s="31" t="s">
        <v>123</v>
      </c>
      <c r="E38" s="31" t="s">
        <v>66</v>
      </c>
      <c r="F38" s="31">
        <v>3300</v>
      </c>
      <c r="G38" s="197">
        <f t="shared" si="1"/>
        <v>347.36842105263156</v>
      </c>
      <c r="H38" s="48"/>
      <c r="I38" s="146" t="s">
        <v>53</v>
      </c>
    </row>
    <row r="39" spans="1:9" customFormat="1" x14ac:dyDescent="0.25">
      <c r="A39" s="519">
        <v>31</v>
      </c>
      <c r="B39" s="366" t="s">
        <v>274</v>
      </c>
      <c r="C39" s="31">
        <v>1995</v>
      </c>
      <c r="D39" s="33" t="s">
        <v>123</v>
      </c>
      <c r="E39" s="29" t="s">
        <v>129</v>
      </c>
      <c r="F39" s="213">
        <v>1810</v>
      </c>
      <c r="G39" s="197">
        <f t="shared" si="1"/>
        <v>190.52631578947367</v>
      </c>
      <c r="H39" s="21"/>
      <c r="I39" s="21" t="s">
        <v>260</v>
      </c>
    </row>
    <row r="40" spans="1:9" customFormat="1" ht="15" customHeight="1" x14ac:dyDescent="0.25">
      <c r="A40" s="375" t="s">
        <v>258</v>
      </c>
      <c r="B40" s="376"/>
      <c r="C40" s="377"/>
      <c r="D40" s="377"/>
      <c r="E40" s="377"/>
      <c r="F40" s="378"/>
      <c r="G40" s="377"/>
      <c r="H40" s="377"/>
      <c r="I40" s="377"/>
    </row>
    <row r="41" spans="1:9" customFormat="1" ht="15" x14ac:dyDescent="0.25">
      <c r="A41" s="591" t="s">
        <v>259</v>
      </c>
      <c r="B41" s="591"/>
      <c r="C41" s="591"/>
      <c r="D41" s="591"/>
      <c r="E41" s="591"/>
      <c r="F41" s="591"/>
      <c r="G41" s="591"/>
      <c r="H41" s="591"/>
      <c r="I41" s="591"/>
    </row>
    <row r="42" spans="1:9" customFormat="1" ht="15" x14ac:dyDescent="0.25">
      <c r="A42" s="591"/>
      <c r="B42" s="591"/>
      <c r="C42" s="591"/>
      <c r="D42" s="591"/>
      <c r="E42" s="591"/>
      <c r="F42" s="591"/>
      <c r="G42" s="591"/>
      <c r="H42" s="591"/>
      <c r="I42" s="591"/>
    </row>
    <row r="43" spans="1:9" customFormat="1" x14ac:dyDescent="0.25">
      <c r="C43" s="49"/>
      <c r="F43" s="67"/>
    </row>
    <row r="44" spans="1:9" customFormat="1" x14ac:dyDescent="0.25">
      <c r="C44" s="49"/>
    </row>
    <row r="45" spans="1:9" customFormat="1" x14ac:dyDescent="0.25">
      <c r="C45" s="49"/>
    </row>
    <row r="46" spans="1:9" customFormat="1" x14ac:dyDescent="0.25">
      <c r="C46" s="49"/>
    </row>
    <row r="47" spans="1:9" customFormat="1" ht="15" x14ac:dyDescent="0.25">
      <c r="C47" s="2"/>
    </row>
    <row r="48" spans="1:9" customFormat="1" ht="15" x14ac:dyDescent="0.25">
      <c r="C48" s="2"/>
    </row>
    <row r="49" spans="1:9" customFormat="1" ht="15" x14ac:dyDescent="0.25">
      <c r="C49" s="2"/>
    </row>
    <row r="50" spans="1:9" x14ac:dyDescent="0.25">
      <c r="A50" s="625" t="s">
        <v>254</v>
      </c>
      <c r="B50" s="625"/>
      <c r="C50" s="625"/>
      <c r="D50" s="625"/>
      <c r="E50" s="625"/>
      <c r="F50" s="625"/>
      <c r="G50" s="625"/>
      <c r="H50" s="625"/>
      <c r="I50" s="625"/>
    </row>
    <row r="51" spans="1:9" x14ac:dyDescent="0.25">
      <c r="A51" s="627" t="s">
        <v>158</v>
      </c>
      <c r="B51" s="627"/>
      <c r="C51" s="627"/>
      <c r="D51" s="627"/>
      <c r="E51" s="627"/>
      <c r="F51" s="627"/>
      <c r="G51" s="627"/>
      <c r="H51" s="627"/>
      <c r="I51" s="627"/>
    </row>
    <row r="52" spans="1:9" x14ac:dyDescent="0.25">
      <c r="A52" s="624" t="s">
        <v>159</v>
      </c>
      <c r="B52" s="624"/>
      <c r="C52" s="624"/>
      <c r="D52" s="624"/>
      <c r="E52" s="624"/>
      <c r="F52" s="624"/>
      <c r="G52" s="624"/>
      <c r="H52" s="624"/>
      <c r="I52" s="624"/>
    </row>
    <row r="53" spans="1:9" x14ac:dyDescent="0.25">
      <c r="A53" s="624" t="s">
        <v>174</v>
      </c>
      <c r="B53" s="624"/>
      <c r="C53" s="624"/>
      <c r="D53" s="624"/>
      <c r="E53" s="624"/>
      <c r="F53" s="624"/>
      <c r="G53" s="624"/>
      <c r="H53" s="624"/>
      <c r="I53" s="624"/>
    </row>
    <row r="54" spans="1:9" x14ac:dyDescent="0.25">
      <c r="A54" s="618" t="s">
        <v>174</v>
      </c>
      <c r="B54" s="618"/>
      <c r="C54" s="608" t="s">
        <v>161</v>
      </c>
      <c r="D54" s="608" t="s">
        <v>162</v>
      </c>
      <c r="E54" s="608" t="s">
        <v>163</v>
      </c>
      <c r="F54" s="619" t="s">
        <v>255</v>
      </c>
      <c r="G54" s="619"/>
      <c r="H54" s="619"/>
      <c r="I54" s="619"/>
    </row>
    <row r="55" spans="1:9" x14ac:dyDescent="0.25">
      <c r="A55" s="620" t="s">
        <v>169</v>
      </c>
      <c r="B55" s="621" t="s">
        <v>170</v>
      </c>
      <c r="C55" s="608"/>
      <c r="D55" s="608"/>
      <c r="E55" s="608"/>
      <c r="F55" s="622" t="s">
        <v>164</v>
      </c>
      <c r="G55" s="143" t="s">
        <v>165</v>
      </c>
      <c r="H55" s="623" t="s">
        <v>166</v>
      </c>
      <c r="I55" s="593" t="s">
        <v>167</v>
      </c>
    </row>
    <row r="56" spans="1:9" ht="15.75" customHeight="1" x14ac:dyDescent="0.25">
      <c r="A56" s="620"/>
      <c r="B56" s="621"/>
      <c r="C56" s="608"/>
      <c r="D56" s="608"/>
      <c r="E56" s="608"/>
      <c r="F56" s="622"/>
      <c r="G56" s="143" t="s">
        <v>171</v>
      </c>
      <c r="H56" s="623"/>
      <c r="I56" s="593"/>
    </row>
    <row r="57" spans="1:9" x14ac:dyDescent="0.25">
      <c r="A57" s="518">
        <v>1</v>
      </c>
      <c r="B57" s="33" t="s">
        <v>29</v>
      </c>
      <c r="C57" s="31" t="s">
        <v>68</v>
      </c>
      <c r="D57" s="31" t="s">
        <v>122</v>
      </c>
      <c r="E57" s="31" t="s">
        <v>0</v>
      </c>
      <c r="F57" s="103">
        <v>7260</v>
      </c>
      <c r="G57" s="27">
        <f t="shared" ref="G57:G85" si="2">F57*1000/7260</f>
        <v>1000</v>
      </c>
      <c r="H57" s="127">
        <v>1</v>
      </c>
      <c r="I57" s="161" t="s">
        <v>198</v>
      </c>
    </row>
    <row r="58" spans="1:9" x14ac:dyDescent="0.25">
      <c r="A58" s="518">
        <v>2</v>
      </c>
      <c r="B58" s="33" t="s">
        <v>145</v>
      </c>
      <c r="C58" s="31" t="s">
        <v>77</v>
      </c>
      <c r="D58" s="31" t="s">
        <v>122</v>
      </c>
      <c r="E58" s="29" t="s">
        <v>129</v>
      </c>
      <c r="F58" s="394">
        <v>7020</v>
      </c>
      <c r="G58" s="28">
        <f t="shared" si="2"/>
        <v>966.94214876033061</v>
      </c>
      <c r="H58" s="128">
        <v>2</v>
      </c>
      <c r="I58" s="47" t="s">
        <v>127</v>
      </c>
    </row>
    <row r="59" spans="1:9" ht="18.75" customHeight="1" x14ac:dyDescent="0.25">
      <c r="A59" s="518">
        <v>3</v>
      </c>
      <c r="B59" s="33" t="s">
        <v>30</v>
      </c>
      <c r="C59" s="31" t="s">
        <v>68</v>
      </c>
      <c r="D59" s="31" t="s">
        <v>122</v>
      </c>
      <c r="E59" s="31" t="s">
        <v>0</v>
      </c>
      <c r="F59" s="171">
        <v>6960</v>
      </c>
      <c r="G59" s="28">
        <f t="shared" si="2"/>
        <v>958.67768595041321</v>
      </c>
      <c r="H59" s="129">
        <v>3</v>
      </c>
      <c r="I59" s="157" t="s">
        <v>196</v>
      </c>
    </row>
    <row r="60" spans="1:9" x14ac:dyDescent="0.25">
      <c r="A60" s="518">
        <v>4</v>
      </c>
      <c r="B60" s="33" t="s">
        <v>104</v>
      </c>
      <c r="C60" s="31" t="s">
        <v>77</v>
      </c>
      <c r="D60" s="31" t="s">
        <v>122</v>
      </c>
      <c r="E60" s="31" t="s">
        <v>6</v>
      </c>
      <c r="F60" s="171">
        <v>6570</v>
      </c>
      <c r="G60" s="28">
        <f t="shared" si="2"/>
        <v>904.95867768595042</v>
      </c>
      <c r="H60" s="130">
        <v>4</v>
      </c>
      <c r="I60" s="46" t="s">
        <v>1</v>
      </c>
    </row>
    <row r="61" spans="1:9" x14ac:dyDescent="0.25">
      <c r="A61" s="518">
        <v>5</v>
      </c>
      <c r="B61" s="33" t="s">
        <v>36</v>
      </c>
      <c r="C61" s="31" t="s">
        <v>37</v>
      </c>
      <c r="D61" s="31" t="s">
        <v>122</v>
      </c>
      <c r="E61" s="31" t="s">
        <v>0</v>
      </c>
      <c r="F61" s="171">
        <v>5670</v>
      </c>
      <c r="G61" s="28">
        <f t="shared" si="2"/>
        <v>780.99173553719004</v>
      </c>
      <c r="H61" s="131">
        <v>5</v>
      </c>
      <c r="I61" s="46" t="s">
        <v>38</v>
      </c>
    </row>
    <row r="62" spans="1:9" x14ac:dyDescent="0.25">
      <c r="A62" s="518">
        <v>6</v>
      </c>
      <c r="B62" s="33" t="s">
        <v>24</v>
      </c>
      <c r="C62" s="31" t="s">
        <v>68</v>
      </c>
      <c r="D62" s="31" t="s">
        <v>122</v>
      </c>
      <c r="E62" s="31" t="s">
        <v>0</v>
      </c>
      <c r="F62" s="171">
        <v>4920</v>
      </c>
      <c r="G62" s="28">
        <f t="shared" si="2"/>
        <v>677.68595041322317</v>
      </c>
      <c r="H62" s="132">
        <v>6</v>
      </c>
      <c r="I62" s="161" t="s">
        <v>198</v>
      </c>
    </row>
    <row r="63" spans="1:9" x14ac:dyDescent="0.25">
      <c r="A63" s="518">
        <v>7</v>
      </c>
      <c r="B63" s="470" t="s">
        <v>269</v>
      </c>
      <c r="C63" s="31" t="s">
        <v>37</v>
      </c>
      <c r="D63" s="31" t="s">
        <v>122</v>
      </c>
      <c r="E63" s="31" t="s">
        <v>6</v>
      </c>
      <c r="F63" s="171">
        <v>4920</v>
      </c>
      <c r="G63" s="197">
        <f t="shared" si="2"/>
        <v>677.68595041322317</v>
      </c>
      <c r="H63" s="132">
        <v>7</v>
      </c>
      <c r="I63" s="21"/>
    </row>
    <row r="64" spans="1:9" x14ac:dyDescent="0.25">
      <c r="A64" s="518">
        <v>8</v>
      </c>
      <c r="B64" s="97" t="s">
        <v>139</v>
      </c>
      <c r="C64" s="34" t="s">
        <v>93</v>
      </c>
      <c r="D64" s="34" t="s">
        <v>124</v>
      </c>
      <c r="E64" s="29" t="s">
        <v>129</v>
      </c>
      <c r="F64" s="164">
        <v>4150</v>
      </c>
      <c r="G64" s="28">
        <f t="shared" si="2"/>
        <v>571.62534435261705</v>
      </c>
      <c r="H64" s="132">
        <v>8</v>
      </c>
      <c r="I64" s="47" t="s">
        <v>203</v>
      </c>
    </row>
    <row r="65" spans="1:9" x14ac:dyDescent="0.25">
      <c r="A65" s="518">
        <v>9</v>
      </c>
      <c r="B65" s="364" t="s">
        <v>15</v>
      </c>
      <c r="C65" s="31" t="s">
        <v>87</v>
      </c>
      <c r="D65" s="31" t="s">
        <v>86</v>
      </c>
      <c r="E65" s="31" t="s">
        <v>0</v>
      </c>
      <c r="F65" s="160">
        <v>3510</v>
      </c>
      <c r="G65" s="28">
        <f t="shared" si="2"/>
        <v>483.47107438016531</v>
      </c>
      <c r="H65" s="132">
        <v>9</v>
      </c>
      <c r="I65" s="157" t="s">
        <v>199</v>
      </c>
    </row>
    <row r="66" spans="1:9" x14ac:dyDescent="0.25">
      <c r="A66" s="518">
        <v>10</v>
      </c>
      <c r="B66" s="33" t="s">
        <v>92</v>
      </c>
      <c r="C66" s="31" t="s">
        <v>84</v>
      </c>
      <c r="D66" s="31" t="s">
        <v>122</v>
      </c>
      <c r="E66" s="31" t="s">
        <v>66</v>
      </c>
      <c r="F66" s="171">
        <v>3310</v>
      </c>
      <c r="G66" s="28">
        <f t="shared" si="2"/>
        <v>455.92286501377413</v>
      </c>
      <c r="H66" s="132">
        <v>10</v>
      </c>
      <c r="I66" s="46" t="s">
        <v>53</v>
      </c>
    </row>
    <row r="67" spans="1:9" x14ac:dyDescent="0.25">
      <c r="A67" s="518">
        <v>11</v>
      </c>
      <c r="B67" s="33" t="s">
        <v>31</v>
      </c>
      <c r="C67" s="31" t="s">
        <v>77</v>
      </c>
      <c r="D67" s="31" t="s">
        <v>122</v>
      </c>
      <c r="E67" s="31" t="s">
        <v>0</v>
      </c>
      <c r="F67" s="171">
        <v>3130</v>
      </c>
      <c r="G67" s="28">
        <f t="shared" si="2"/>
        <v>431.12947658402203</v>
      </c>
      <c r="H67" s="132">
        <v>11</v>
      </c>
      <c r="I67" s="46" t="s">
        <v>38</v>
      </c>
    </row>
    <row r="68" spans="1:9" s="526" customFormat="1" ht="16.5" customHeight="1" thickBot="1" x14ac:dyDescent="0.3">
      <c r="A68" s="499">
        <v>12</v>
      </c>
      <c r="B68" s="491" t="s">
        <v>248</v>
      </c>
      <c r="C68" s="492">
        <v>2014</v>
      </c>
      <c r="D68" s="492" t="s">
        <v>125</v>
      </c>
      <c r="E68" s="528" t="s">
        <v>129</v>
      </c>
      <c r="F68" s="529">
        <v>2980</v>
      </c>
      <c r="G68" s="496">
        <f t="shared" si="2"/>
        <v>410.46831955922863</v>
      </c>
      <c r="H68" s="137">
        <v>12</v>
      </c>
      <c r="I68" s="530" t="s">
        <v>282</v>
      </c>
    </row>
    <row r="69" spans="1:9" ht="16.5" thickTop="1" x14ac:dyDescent="0.25">
      <c r="A69" s="520">
        <v>13</v>
      </c>
      <c r="B69" s="35" t="s">
        <v>16</v>
      </c>
      <c r="C69" s="41" t="s">
        <v>87</v>
      </c>
      <c r="D69" s="41" t="s">
        <v>86</v>
      </c>
      <c r="E69" s="41" t="s">
        <v>0</v>
      </c>
      <c r="F69" s="338">
        <v>2870</v>
      </c>
      <c r="G69" s="36">
        <f t="shared" si="2"/>
        <v>395.31680440771351</v>
      </c>
      <c r="I69" s="527" t="s">
        <v>198</v>
      </c>
    </row>
    <row r="70" spans="1:9" x14ac:dyDescent="0.25">
      <c r="A70" s="518">
        <v>14</v>
      </c>
      <c r="B70" s="35" t="s">
        <v>128</v>
      </c>
      <c r="C70" s="471">
        <v>2012</v>
      </c>
      <c r="D70" s="471" t="s">
        <v>124</v>
      </c>
      <c r="E70" s="40" t="s">
        <v>129</v>
      </c>
      <c r="F70" s="338">
        <v>2820</v>
      </c>
      <c r="G70" s="28">
        <f t="shared" si="2"/>
        <v>388.42975206611573</v>
      </c>
      <c r="I70" s="71" t="s">
        <v>130</v>
      </c>
    </row>
    <row r="71" spans="1:9" x14ac:dyDescent="0.25">
      <c r="A71" s="518">
        <v>15</v>
      </c>
      <c r="B71" s="97" t="s">
        <v>133</v>
      </c>
      <c r="C71" s="64">
        <v>2014</v>
      </c>
      <c r="D71" s="15" t="s">
        <v>125</v>
      </c>
      <c r="E71" s="29" t="s">
        <v>129</v>
      </c>
      <c r="F71" s="171">
        <v>2530</v>
      </c>
      <c r="G71" s="28">
        <f t="shared" si="2"/>
        <v>348.4848484848485</v>
      </c>
      <c r="H71" s="21"/>
      <c r="I71" s="47" t="s">
        <v>195</v>
      </c>
    </row>
    <row r="72" spans="1:9" x14ac:dyDescent="0.25">
      <c r="A72" s="518">
        <v>16</v>
      </c>
      <c r="B72" s="97" t="s">
        <v>134</v>
      </c>
      <c r="C72" s="64">
        <v>2013</v>
      </c>
      <c r="D72" s="15" t="s">
        <v>124</v>
      </c>
      <c r="E72" s="29" t="s">
        <v>129</v>
      </c>
      <c r="F72" s="171">
        <v>2200</v>
      </c>
      <c r="G72" s="28">
        <f t="shared" si="2"/>
        <v>303.030303030303</v>
      </c>
      <c r="H72" s="21"/>
      <c r="I72" s="47" t="s">
        <v>130</v>
      </c>
    </row>
    <row r="73" spans="1:9" x14ac:dyDescent="0.25">
      <c r="A73" s="518">
        <v>17</v>
      </c>
      <c r="B73" s="33" t="s">
        <v>21</v>
      </c>
      <c r="C73" s="31" t="s">
        <v>110</v>
      </c>
      <c r="D73" s="31" t="s">
        <v>109</v>
      </c>
      <c r="E73" s="31" t="s">
        <v>0</v>
      </c>
      <c r="F73" s="160">
        <v>1910</v>
      </c>
      <c r="G73" s="28">
        <f t="shared" si="2"/>
        <v>263.08539944903583</v>
      </c>
      <c r="H73" s="21"/>
      <c r="I73" s="157" t="s">
        <v>196</v>
      </c>
    </row>
    <row r="74" spans="1:9" x14ac:dyDescent="0.25">
      <c r="A74" s="518">
        <v>18</v>
      </c>
      <c r="B74" s="33" t="s">
        <v>111</v>
      </c>
      <c r="C74" s="31" t="s">
        <v>93</v>
      </c>
      <c r="D74" s="31" t="s">
        <v>124</v>
      </c>
      <c r="E74" s="31" t="s">
        <v>66</v>
      </c>
      <c r="F74" s="171">
        <v>1890</v>
      </c>
      <c r="G74" s="28">
        <f t="shared" si="2"/>
        <v>260.3305785123967</v>
      </c>
      <c r="H74" s="21"/>
      <c r="I74" s="46" t="s">
        <v>53</v>
      </c>
    </row>
    <row r="75" spans="1:9" x14ac:dyDescent="0.25">
      <c r="A75" s="518">
        <v>19</v>
      </c>
      <c r="B75" s="33" t="s">
        <v>113</v>
      </c>
      <c r="C75" s="31" t="s">
        <v>94</v>
      </c>
      <c r="D75" s="31" t="s">
        <v>124</v>
      </c>
      <c r="E75" s="31" t="s">
        <v>66</v>
      </c>
      <c r="F75" s="171">
        <v>1440</v>
      </c>
      <c r="G75" s="28">
        <f t="shared" si="2"/>
        <v>198.34710743801654</v>
      </c>
      <c r="H75" s="21"/>
      <c r="I75" s="46" t="s">
        <v>53</v>
      </c>
    </row>
    <row r="76" spans="1:9" x14ac:dyDescent="0.25">
      <c r="A76" s="518">
        <v>20</v>
      </c>
      <c r="B76" s="33" t="s">
        <v>32</v>
      </c>
      <c r="C76" s="31" t="s">
        <v>84</v>
      </c>
      <c r="D76" s="31" t="s">
        <v>122</v>
      </c>
      <c r="E76" s="31" t="s">
        <v>0</v>
      </c>
      <c r="F76" s="171">
        <v>1400</v>
      </c>
      <c r="G76" s="28">
        <f t="shared" si="2"/>
        <v>192.8374655647383</v>
      </c>
      <c r="H76" s="21"/>
      <c r="I76" s="46" t="s">
        <v>3</v>
      </c>
    </row>
    <row r="77" spans="1:9" x14ac:dyDescent="0.25">
      <c r="A77" s="518">
        <v>21</v>
      </c>
      <c r="B77" s="33" t="s">
        <v>114</v>
      </c>
      <c r="C77" s="31" t="s">
        <v>37</v>
      </c>
      <c r="D77" s="31" t="s">
        <v>122</v>
      </c>
      <c r="E77" s="31" t="s">
        <v>66</v>
      </c>
      <c r="F77" s="171">
        <v>1270</v>
      </c>
      <c r="G77" s="28">
        <f t="shared" si="2"/>
        <v>174.93112947658403</v>
      </c>
      <c r="H77" s="21"/>
      <c r="I77" s="46" t="s">
        <v>53</v>
      </c>
    </row>
    <row r="78" spans="1:9" x14ac:dyDescent="0.25">
      <c r="A78" s="518">
        <v>22</v>
      </c>
      <c r="B78" s="97" t="s">
        <v>132</v>
      </c>
      <c r="C78" s="64">
        <v>2014</v>
      </c>
      <c r="D78" s="15" t="s">
        <v>124</v>
      </c>
      <c r="E78" s="29" t="s">
        <v>129</v>
      </c>
      <c r="F78" s="171">
        <v>1240</v>
      </c>
      <c r="G78" s="28">
        <f t="shared" si="2"/>
        <v>170.79889807162533</v>
      </c>
      <c r="H78" s="21"/>
      <c r="I78" s="47" t="s">
        <v>195</v>
      </c>
    </row>
    <row r="79" spans="1:9" x14ac:dyDescent="0.25">
      <c r="A79" s="518">
        <v>23</v>
      </c>
      <c r="B79" s="97" t="s">
        <v>131</v>
      </c>
      <c r="C79" s="64">
        <v>2013</v>
      </c>
      <c r="D79" s="15" t="s">
        <v>124</v>
      </c>
      <c r="E79" s="29" t="s">
        <v>129</v>
      </c>
      <c r="F79" s="171">
        <v>1220</v>
      </c>
      <c r="G79" s="28">
        <f t="shared" si="2"/>
        <v>168.04407713498622</v>
      </c>
      <c r="H79" s="21"/>
      <c r="I79" s="47" t="s">
        <v>130</v>
      </c>
    </row>
    <row r="80" spans="1:9" x14ac:dyDescent="0.25">
      <c r="A80" s="518">
        <v>24</v>
      </c>
      <c r="B80" s="33" t="s">
        <v>112</v>
      </c>
      <c r="C80" s="31" t="s">
        <v>37</v>
      </c>
      <c r="D80" s="31" t="s">
        <v>122</v>
      </c>
      <c r="E80" s="31" t="s">
        <v>66</v>
      </c>
      <c r="F80" s="171">
        <v>1190</v>
      </c>
      <c r="G80" s="28">
        <f t="shared" si="2"/>
        <v>163.91184573002755</v>
      </c>
      <c r="H80" s="21"/>
      <c r="I80" s="46" t="s">
        <v>53</v>
      </c>
    </row>
    <row r="81" spans="1:9" x14ac:dyDescent="0.25">
      <c r="A81" s="518">
        <v>25</v>
      </c>
      <c r="B81" s="168" t="s">
        <v>135</v>
      </c>
      <c r="C81" s="51">
        <v>2014</v>
      </c>
      <c r="D81" s="64" t="s">
        <v>124</v>
      </c>
      <c r="E81" s="20" t="s">
        <v>129</v>
      </c>
      <c r="F81" s="171">
        <v>1150</v>
      </c>
      <c r="G81" s="28">
        <f t="shared" si="2"/>
        <v>158.40220385674931</v>
      </c>
      <c r="H81" s="21"/>
      <c r="I81" s="47" t="s">
        <v>195</v>
      </c>
    </row>
    <row r="82" spans="1:9" x14ac:dyDescent="0.25">
      <c r="A82" s="518">
        <v>26</v>
      </c>
      <c r="B82" s="33" t="s">
        <v>14</v>
      </c>
      <c r="C82" s="31" t="s">
        <v>93</v>
      </c>
      <c r="D82" s="31" t="s">
        <v>124</v>
      </c>
      <c r="E82" s="31" t="s">
        <v>0</v>
      </c>
      <c r="F82" s="171">
        <v>1030</v>
      </c>
      <c r="G82" s="28">
        <f t="shared" si="2"/>
        <v>141.87327823691459</v>
      </c>
      <c r="H82" s="21"/>
      <c r="I82" s="46" t="s">
        <v>47</v>
      </c>
    </row>
    <row r="83" spans="1:9" x14ac:dyDescent="0.25">
      <c r="A83" s="518">
        <v>27</v>
      </c>
      <c r="B83" s="33" t="s">
        <v>117</v>
      </c>
      <c r="C83" s="31" t="s">
        <v>94</v>
      </c>
      <c r="D83" s="31" t="s">
        <v>124</v>
      </c>
      <c r="E83" s="31" t="s">
        <v>66</v>
      </c>
      <c r="F83" s="171">
        <v>990</v>
      </c>
      <c r="G83" s="28">
        <f t="shared" si="2"/>
        <v>136.36363636363637</v>
      </c>
      <c r="H83" s="21"/>
      <c r="I83" s="46" t="s">
        <v>53</v>
      </c>
    </row>
    <row r="84" spans="1:9" x14ac:dyDescent="0.25">
      <c r="A84" s="518">
        <v>28</v>
      </c>
      <c r="B84" s="33" t="s">
        <v>118</v>
      </c>
      <c r="C84" s="31" t="s">
        <v>116</v>
      </c>
      <c r="D84" s="31" t="s">
        <v>124</v>
      </c>
      <c r="E84" s="31" t="s">
        <v>66</v>
      </c>
      <c r="F84" s="171">
        <v>950</v>
      </c>
      <c r="G84" s="28">
        <f t="shared" si="2"/>
        <v>130.85399449035813</v>
      </c>
      <c r="H84" s="21"/>
      <c r="I84" s="46" t="s">
        <v>53</v>
      </c>
    </row>
    <row r="85" spans="1:9" x14ac:dyDescent="0.25">
      <c r="A85" s="518">
        <v>29</v>
      </c>
      <c r="B85" s="33" t="s">
        <v>18</v>
      </c>
      <c r="C85" s="31" t="s">
        <v>87</v>
      </c>
      <c r="D85" s="31" t="s">
        <v>86</v>
      </c>
      <c r="E85" s="31" t="s">
        <v>6</v>
      </c>
      <c r="F85" s="171">
        <v>900</v>
      </c>
      <c r="G85" s="28">
        <f t="shared" si="2"/>
        <v>123.96694214876032</v>
      </c>
      <c r="H85" s="21"/>
      <c r="I85" s="46" t="s">
        <v>10</v>
      </c>
    </row>
    <row r="86" spans="1:9" x14ac:dyDescent="0.25">
      <c r="A86" s="276" t="s">
        <v>258</v>
      </c>
      <c r="B86" s="218"/>
      <c r="C86" s="279"/>
      <c r="D86" s="217"/>
      <c r="E86" s="217"/>
      <c r="F86" s="8"/>
      <c r="G86" s="217"/>
      <c r="H86" s="217"/>
      <c r="I86" s="217"/>
    </row>
    <row r="87" spans="1:9" ht="15.75" customHeight="1" x14ac:dyDescent="0.25">
      <c r="A87" s="617" t="s">
        <v>259</v>
      </c>
      <c r="B87" s="617"/>
      <c r="C87" s="617"/>
      <c r="D87" s="617"/>
      <c r="E87" s="617"/>
      <c r="F87" s="617"/>
      <c r="G87" s="617"/>
      <c r="H87" s="617"/>
      <c r="I87" s="617"/>
    </row>
    <row r="88" spans="1:9" x14ac:dyDescent="0.25">
      <c r="A88" s="617"/>
      <c r="B88" s="617"/>
      <c r="C88" s="617"/>
      <c r="D88" s="617"/>
      <c r="E88" s="617"/>
      <c r="F88" s="617"/>
      <c r="G88" s="617"/>
      <c r="H88" s="617"/>
      <c r="I88" s="617"/>
    </row>
    <row r="89" spans="1:9" x14ac:dyDescent="0.25">
      <c r="A89"/>
      <c r="B89"/>
      <c r="C89" s="2"/>
      <c r="D89"/>
      <c r="E89"/>
      <c r="F89"/>
      <c r="G89"/>
      <c r="I89"/>
    </row>
    <row r="90" spans="1:9" x14ac:dyDescent="0.25">
      <c r="A90"/>
      <c r="B90"/>
      <c r="C90" s="2"/>
      <c r="D90"/>
      <c r="E90"/>
      <c r="F90"/>
      <c r="G90"/>
      <c r="I90"/>
    </row>
    <row r="91" spans="1:9" x14ac:dyDescent="0.25">
      <c r="A91"/>
      <c r="B91"/>
      <c r="C91" s="2"/>
      <c r="D91"/>
      <c r="E91"/>
      <c r="F91"/>
      <c r="G91"/>
      <c r="I91"/>
    </row>
    <row r="92" spans="1:9" x14ac:dyDescent="0.25">
      <c r="A92"/>
      <c r="B92"/>
      <c r="C92" s="2"/>
      <c r="D92"/>
      <c r="E92"/>
      <c r="F92"/>
      <c r="G92"/>
      <c r="I92"/>
    </row>
    <row r="93" spans="1:9" x14ac:dyDescent="0.25">
      <c r="A93"/>
      <c r="B93"/>
      <c r="C93" s="2"/>
      <c r="D93"/>
      <c r="E93"/>
      <c r="F93"/>
      <c r="G93"/>
      <c r="I93"/>
    </row>
    <row r="94" spans="1:9" x14ac:dyDescent="0.25">
      <c r="A94"/>
      <c r="B94"/>
      <c r="C94" s="2"/>
      <c r="D94"/>
      <c r="E94"/>
      <c r="F94"/>
      <c r="G94"/>
      <c r="I94"/>
    </row>
    <row r="95" spans="1:9" x14ac:dyDescent="0.25">
      <c r="A95"/>
      <c r="B95"/>
      <c r="C95" s="2"/>
      <c r="D95"/>
      <c r="E95"/>
      <c r="F95"/>
      <c r="G95"/>
      <c r="I95"/>
    </row>
    <row r="96" spans="1:9" x14ac:dyDescent="0.25">
      <c r="A96"/>
      <c r="B96"/>
      <c r="C96" s="2"/>
      <c r="D96"/>
      <c r="E96"/>
      <c r="F96"/>
      <c r="G96"/>
      <c r="I96"/>
    </row>
    <row r="97" spans="1:9" x14ac:dyDescent="0.25">
      <c r="A97"/>
      <c r="B97"/>
      <c r="C97" s="2"/>
      <c r="D97"/>
      <c r="E97"/>
      <c r="F97"/>
      <c r="G97"/>
      <c r="I97"/>
    </row>
    <row r="98" spans="1:9" x14ac:dyDescent="0.25">
      <c r="A98" s="625" t="s">
        <v>254</v>
      </c>
      <c r="B98" s="625"/>
      <c r="C98" s="625"/>
      <c r="D98" s="625"/>
      <c r="E98" s="625"/>
      <c r="F98" s="625"/>
      <c r="G98" s="625"/>
      <c r="H98" s="625"/>
      <c r="I98" s="625"/>
    </row>
    <row r="99" spans="1:9" x14ac:dyDescent="0.25">
      <c r="A99" s="625" t="s">
        <v>158</v>
      </c>
      <c r="B99" s="625"/>
      <c r="C99" s="625"/>
      <c r="D99" s="625"/>
      <c r="E99" s="625"/>
      <c r="F99" s="625"/>
      <c r="G99" s="625"/>
      <c r="H99" s="625"/>
      <c r="I99" s="625"/>
    </row>
    <row r="100" spans="1:9" x14ac:dyDescent="0.25">
      <c r="A100" s="626" t="s">
        <v>159</v>
      </c>
      <c r="B100" s="626"/>
      <c r="C100" s="626"/>
      <c r="D100" s="626"/>
      <c r="E100" s="626"/>
      <c r="F100" s="626"/>
      <c r="G100" s="626"/>
      <c r="H100" s="626"/>
      <c r="I100" s="626"/>
    </row>
    <row r="101" spans="1:9" x14ac:dyDescent="0.25">
      <c r="A101" s="626" t="s">
        <v>173</v>
      </c>
      <c r="B101" s="626"/>
      <c r="C101" s="626"/>
      <c r="D101" s="626"/>
      <c r="E101" s="626"/>
      <c r="F101" s="626"/>
      <c r="G101" s="626"/>
      <c r="H101" s="626"/>
      <c r="I101" s="626"/>
    </row>
    <row r="102" spans="1:9" x14ac:dyDescent="0.25">
      <c r="A102" s="113"/>
      <c r="B102" s="104" t="s">
        <v>156</v>
      </c>
      <c r="C102" s="117"/>
      <c r="D102" s="107" t="s">
        <v>157</v>
      </c>
      <c r="E102" s="111"/>
      <c r="F102" s="109"/>
      <c r="G102" s="114" t="s">
        <v>160</v>
      </c>
      <c r="H102" s="113"/>
      <c r="I102" s="115"/>
    </row>
    <row r="103" spans="1:9" x14ac:dyDescent="0.25">
      <c r="A103" s="618" t="s">
        <v>173</v>
      </c>
      <c r="B103" s="618"/>
      <c r="C103" s="608" t="s">
        <v>161</v>
      </c>
      <c r="D103" s="608" t="s">
        <v>162</v>
      </c>
      <c r="E103" s="608" t="s">
        <v>163</v>
      </c>
      <c r="F103" s="619" t="s">
        <v>255</v>
      </c>
      <c r="G103" s="619"/>
      <c r="H103" s="619"/>
      <c r="I103" s="619"/>
    </row>
    <row r="104" spans="1:9" x14ac:dyDescent="0.25">
      <c r="A104" s="620" t="s">
        <v>169</v>
      </c>
      <c r="B104" s="621" t="s">
        <v>170</v>
      </c>
      <c r="C104" s="608"/>
      <c r="D104" s="608"/>
      <c r="E104" s="608"/>
      <c r="F104" s="622" t="s">
        <v>164</v>
      </c>
      <c r="G104" s="143" t="s">
        <v>165</v>
      </c>
      <c r="H104" s="623" t="s">
        <v>166</v>
      </c>
      <c r="I104" s="593" t="s">
        <v>167</v>
      </c>
    </row>
    <row r="105" spans="1:9" x14ac:dyDescent="0.25">
      <c r="A105" s="620"/>
      <c r="B105" s="621"/>
      <c r="C105" s="608"/>
      <c r="D105" s="608"/>
      <c r="E105" s="608"/>
      <c r="F105" s="622"/>
      <c r="G105" s="143" t="s">
        <v>171</v>
      </c>
      <c r="H105" s="623"/>
      <c r="I105" s="593"/>
    </row>
    <row r="106" spans="1:9" x14ac:dyDescent="0.25">
      <c r="A106" s="12">
        <v>1</v>
      </c>
      <c r="B106" s="97" t="s">
        <v>139</v>
      </c>
      <c r="C106" s="14" t="s">
        <v>93</v>
      </c>
      <c r="D106" s="15" t="s">
        <v>124</v>
      </c>
      <c r="E106" s="20" t="s">
        <v>129</v>
      </c>
      <c r="F106" s="162">
        <v>4150</v>
      </c>
      <c r="G106" s="27">
        <v>1000</v>
      </c>
      <c r="H106" s="127">
        <v>1</v>
      </c>
      <c r="I106" s="163" t="s">
        <v>195</v>
      </c>
    </row>
    <row r="107" spans="1:9" x14ac:dyDescent="0.25">
      <c r="A107" s="12">
        <v>2</v>
      </c>
      <c r="B107" s="33" t="s">
        <v>15</v>
      </c>
      <c r="C107" s="14" t="s">
        <v>87</v>
      </c>
      <c r="D107" s="15" t="s">
        <v>86</v>
      </c>
      <c r="E107" s="13" t="s">
        <v>0</v>
      </c>
      <c r="F107" s="205">
        <v>3510</v>
      </c>
      <c r="G107" s="28">
        <f t="shared" ref="G107:G134" si="3">F107*1000/4150</f>
        <v>845.7831325301205</v>
      </c>
      <c r="H107" s="128">
        <v>2</v>
      </c>
      <c r="I107" s="157" t="s">
        <v>199</v>
      </c>
    </row>
    <row r="108" spans="1:9" ht="15.75" customHeight="1" x14ac:dyDescent="0.25">
      <c r="A108" s="12">
        <v>3</v>
      </c>
      <c r="B108" s="147" t="s">
        <v>197</v>
      </c>
      <c r="C108" s="5">
        <v>2013</v>
      </c>
      <c r="D108" s="31" t="s">
        <v>124</v>
      </c>
      <c r="E108" s="60" t="s">
        <v>129</v>
      </c>
      <c r="F108" s="166">
        <v>3060</v>
      </c>
      <c r="G108" s="28">
        <f t="shared" si="3"/>
        <v>737.34939759036149</v>
      </c>
      <c r="H108" s="129">
        <v>3</v>
      </c>
      <c r="I108" s="163" t="s">
        <v>195</v>
      </c>
    </row>
    <row r="109" spans="1:9" x14ac:dyDescent="0.25">
      <c r="A109" s="12">
        <v>4</v>
      </c>
      <c r="B109" s="481" t="s">
        <v>248</v>
      </c>
      <c r="C109" s="12">
        <v>2014</v>
      </c>
      <c r="D109" s="14" t="s">
        <v>125</v>
      </c>
      <c r="E109" s="482" t="s">
        <v>129</v>
      </c>
      <c r="F109" s="205">
        <v>2980</v>
      </c>
      <c r="G109" s="28">
        <f t="shared" si="3"/>
        <v>718.07228915662654</v>
      </c>
      <c r="H109" s="130">
        <v>4</v>
      </c>
      <c r="I109" s="480" t="s">
        <v>253</v>
      </c>
    </row>
    <row r="110" spans="1:9" x14ac:dyDescent="0.25">
      <c r="A110" s="12">
        <v>5</v>
      </c>
      <c r="B110" s="165" t="s">
        <v>16</v>
      </c>
      <c r="C110" s="14" t="s">
        <v>87</v>
      </c>
      <c r="D110" s="15" t="s">
        <v>86</v>
      </c>
      <c r="E110" s="13" t="s">
        <v>0</v>
      </c>
      <c r="F110" s="166">
        <v>2870</v>
      </c>
      <c r="G110" s="28">
        <f t="shared" si="3"/>
        <v>691.56626506024099</v>
      </c>
      <c r="H110" s="131">
        <v>5</v>
      </c>
      <c r="I110" s="161" t="s">
        <v>198</v>
      </c>
    </row>
    <row r="111" spans="1:9" ht="21" customHeight="1" x14ac:dyDescent="0.25">
      <c r="A111" s="12">
        <v>6</v>
      </c>
      <c r="B111" s="97" t="s">
        <v>128</v>
      </c>
      <c r="C111" s="14">
        <v>2012</v>
      </c>
      <c r="D111" s="15" t="s">
        <v>124</v>
      </c>
      <c r="E111" s="20" t="s">
        <v>129</v>
      </c>
      <c r="F111" s="166">
        <v>2820</v>
      </c>
      <c r="G111" s="28">
        <f t="shared" si="3"/>
        <v>679.51807228915663</v>
      </c>
      <c r="H111" s="132">
        <v>6</v>
      </c>
      <c r="I111" s="167" t="s">
        <v>130</v>
      </c>
    </row>
    <row r="112" spans="1:9" x14ac:dyDescent="0.25">
      <c r="A112" s="12">
        <v>7</v>
      </c>
      <c r="B112" s="168" t="s">
        <v>133</v>
      </c>
      <c r="C112" s="141">
        <v>2014</v>
      </c>
      <c r="D112" s="64" t="s">
        <v>125</v>
      </c>
      <c r="E112" s="13" t="s">
        <v>129</v>
      </c>
      <c r="F112" s="171">
        <v>2530</v>
      </c>
      <c r="G112" s="24">
        <f t="shared" si="3"/>
        <v>609.63855421686742</v>
      </c>
      <c r="H112" s="132">
        <v>7</v>
      </c>
      <c r="I112" s="163" t="s">
        <v>195</v>
      </c>
    </row>
    <row r="113" spans="1:9" x14ac:dyDescent="0.25">
      <c r="A113" s="12">
        <v>8</v>
      </c>
      <c r="B113" s="168" t="s">
        <v>134</v>
      </c>
      <c r="C113" s="51">
        <v>2011</v>
      </c>
      <c r="D113" s="31" t="s">
        <v>124</v>
      </c>
      <c r="E113" s="60" t="s">
        <v>129</v>
      </c>
      <c r="F113" s="171">
        <v>2200</v>
      </c>
      <c r="G113" s="24">
        <f t="shared" si="3"/>
        <v>530.1204819277109</v>
      </c>
      <c r="H113" s="132">
        <v>8</v>
      </c>
      <c r="I113" s="46" t="s">
        <v>195</v>
      </c>
    </row>
    <row r="114" spans="1:9" x14ac:dyDescent="0.25">
      <c r="A114" s="12">
        <v>9</v>
      </c>
      <c r="B114" s="170" t="s">
        <v>21</v>
      </c>
      <c r="C114" s="141" t="s">
        <v>110</v>
      </c>
      <c r="D114" s="64" t="s">
        <v>109</v>
      </c>
      <c r="E114" s="26" t="s">
        <v>0</v>
      </c>
      <c r="F114" s="164">
        <v>1910</v>
      </c>
      <c r="G114" s="28">
        <f t="shared" si="3"/>
        <v>460.24096385542168</v>
      </c>
      <c r="H114" s="132">
        <v>9</v>
      </c>
      <c r="I114" s="157" t="s">
        <v>196</v>
      </c>
    </row>
    <row r="115" spans="1:9" x14ac:dyDescent="0.25">
      <c r="A115" s="12">
        <v>10</v>
      </c>
      <c r="B115" s="174" t="s">
        <v>14</v>
      </c>
      <c r="C115" s="175" t="s">
        <v>93</v>
      </c>
      <c r="D115" s="64" t="s">
        <v>124</v>
      </c>
      <c r="E115" s="26" t="s">
        <v>0</v>
      </c>
      <c r="F115" s="160">
        <v>1900</v>
      </c>
      <c r="G115" s="24">
        <f t="shared" si="3"/>
        <v>457.8313253012048</v>
      </c>
      <c r="H115" s="132">
        <v>10</v>
      </c>
      <c r="I115" s="46" t="s">
        <v>47</v>
      </c>
    </row>
    <row r="116" spans="1:9" x14ac:dyDescent="0.25">
      <c r="A116" s="12">
        <v>11</v>
      </c>
      <c r="B116" s="170" t="s">
        <v>111</v>
      </c>
      <c r="C116" s="141" t="s">
        <v>93</v>
      </c>
      <c r="D116" s="64" t="s">
        <v>124</v>
      </c>
      <c r="E116" s="13" t="s">
        <v>66</v>
      </c>
      <c r="F116" s="171">
        <v>1890</v>
      </c>
      <c r="G116" s="24">
        <f t="shared" si="3"/>
        <v>455.42168674698797</v>
      </c>
      <c r="H116" s="132">
        <v>11</v>
      </c>
      <c r="I116" s="46" t="s">
        <v>53</v>
      </c>
    </row>
    <row r="117" spans="1:9" ht="16.5" thickBot="1" x14ac:dyDescent="0.3">
      <c r="A117" s="490">
        <v>12</v>
      </c>
      <c r="B117" s="491" t="s">
        <v>113</v>
      </c>
      <c r="C117" s="492" t="s">
        <v>94</v>
      </c>
      <c r="D117" s="493" t="s">
        <v>124</v>
      </c>
      <c r="E117" s="494" t="s">
        <v>66</v>
      </c>
      <c r="F117" s="495">
        <v>1440</v>
      </c>
      <c r="G117" s="496">
        <f t="shared" si="3"/>
        <v>346.98795180722891</v>
      </c>
      <c r="H117" s="137">
        <v>12</v>
      </c>
      <c r="I117" s="497" t="s">
        <v>53</v>
      </c>
    </row>
    <row r="118" spans="1:9" ht="16.5" thickTop="1" x14ac:dyDescent="0.25">
      <c r="A118" s="483">
        <v>13</v>
      </c>
      <c r="B118" s="484" t="s">
        <v>19</v>
      </c>
      <c r="C118" s="485" t="s">
        <v>94</v>
      </c>
      <c r="D118" s="63" t="s">
        <v>124</v>
      </c>
      <c r="E118" s="486" t="s">
        <v>6</v>
      </c>
      <c r="F118" s="487">
        <v>1350</v>
      </c>
      <c r="G118" s="488">
        <f t="shared" si="3"/>
        <v>325.30120481927713</v>
      </c>
      <c r="I118" s="489" t="s">
        <v>196</v>
      </c>
    </row>
    <row r="119" spans="1:9" x14ac:dyDescent="0.25">
      <c r="A119" s="12">
        <v>14</v>
      </c>
      <c r="B119" s="97" t="s">
        <v>132</v>
      </c>
      <c r="C119" s="118">
        <v>2014</v>
      </c>
      <c r="D119" s="14" t="s">
        <v>124</v>
      </c>
      <c r="E119" s="60" t="s">
        <v>129</v>
      </c>
      <c r="F119" s="171">
        <v>1240</v>
      </c>
      <c r="G119" s="24">
        <f t="shared" si="3"/>
        <v>298.79518072289159</v>
      </c>
      <c r="H119" s="169"/>
      <c r="I119" s="172" t="s">
        <v>195</v>
      </c>
    </row>
    <row r="120" spans="1:9" x14ac:dyDescent="0.25">
      <c r="A120" s="12">
        <v>15</v>
      </c>
      <c r="B120" s="97" t="s">
        <v>131</v>
      </c>
      <c r="C120" s="51">
        <v>2013</v>
      </c>
      <c r="D120" s="31" t="s">
        <v>124</v>
      </c>
      <c r="E120" s="60" t="s">
        <v>129</v>
      </c>
      <c r="F120" s="171">
        <v>1220</v>
      </c>
      <c r="G120" s="24">
        <f t="shared" si="3"/>
        <v>293.97590361445782</v>
      </c>
      <c r="I120" s="172" t="s">
        <v>130</v>
      </c>
    </row>
    <row r="121" spans="1:9" x14ac:dyDescent="0.25">
      <c r="A121" s="12">
        <v>16</v>
      </c>
      <c r="B121" s="168" t="s">
        <v>135</v>
      </c>
      <c r="C121" s="51">
        <v>2014</v>
      </c>
      <c r="D121" s="64" t="s">
        <v>124</v>
      </c>
      <c r="E121" s="20" t="s">
        <v>129</v>
      </c>
      <c r="F121" s="171">
        <v>1150</v>
      </c>
      <c r="G121" s="24">
        <f t="shared" si="3"/>
        <v>277.10843373493975</v>
      </c>
      <c r="H121" s="169"/>
      <c r="I121" s="163" t="s">
        <v>195</v>
      </c>
    </row>
    <row r="122" spans="1:9" x14ac:dyDescent="0.25">
      <c r="A122" s="12">
        <v>17</v>
      </c>
      <c r="B122" s="170" t="s">
        <v>17</v>
      </c>
      <c r="C122" s="141" t="s">
        <v>93</v>
      </c>
      <c r="D122" s="64" t="s">
        <v>124</v>
      </c>
      <c r="E122" s="26" t="s">
        <v>6</v>
      </c>
      <c r="F122" s="160">
        <v>1110</v>
      </c>
      <c r="G122" s="24">
        <f t="shared" si="3"/>
        <v>267.46987951807228</v>
      </c>
      <c r="H122" s="169"/>
      <c r="I122" s="46" t="s">
        <v>10</v>
      </c>
    </row>
    <row r="123" spans="1:9" x14ac:dyDescent="0.25">
      <c r="A123" s="12">
        <v>18</v>
      </c>
      <c r="B123" s="165" t="s">
        <v>204</v>
      </c>
      <c r="C123" s="14" t="s">
        <v>116</v>
      </c>
      <c r="D123" s="15" t="s">
        <v>205</v>
      </c>
      <c r="E123" s="13" t="s">
        <v>0</v>
      </c>
      <c r="F123" s="166">
        <v>1030</v>
      </c>
      <c r="G123" s="24">
        <f t="shared" si="3"/>
        <v>248.19277108433735</v>
      </c>
      <c r="H123" s="169"/>
      <c r="I123" s="161" t="s">
        <v>199</v>
      </c>
    </row>
    <row r="124" spans="1:9" x14ac:dyDescent="0.25">
      <c r="A124" s="12">
        <v>19</v>
      </c>
      <c r="B124" s="170" t="s">
        <v>117</v>
      </c>
      <c r="C124" s="141" t="s">
        <v>94</v>
      </c>
      <c r="D124" s="64" t="s">
        <v>124</v>
      </c>
      <c r="E124" s="13" t="s">
        <v>66</v>
      </c>
      <c r="F124" s="171">
        <v>990</v>
      </c>
      <c r="G124" s="24">
        <f t="shared" si="3"/>
        <v>238.55421686746988</v>
      </c>
      <c r="H124" s="169"/>
      <c r="I124" s="46" t="s">
        <v>53</v>
      </c>
    </row>
    <row r="125" spans="1:9" x14ac:dyDescent="0.25">
      <c r="A125" s="12">
        <v>20</v>
      </c>
      <c r="B125" s="170" t="s">
        <v>118</v>
      </c>
      <c r="C125" s="141" t="s">
        <v>116</v>
      </c>
      <c r="D125" s="64" t="s">
        <v>124</v>
      </c>
      <c r="E125" s="13" t="s">
        <v>66</v>
      </c>
      <c r="F125" s="171">
        <v>950</v>
      </c>
      <c r="G125" s="24">
        <f t="shared" si="3"/>
        <v>228.9156626506024</v>
      </c>
      <c r="H125" s="169"/>
      <c r="I125" s="46" t="s">
        <v>53</v>
      </c>
    </row>
    <row r="126" spans="1:9" x14ac:dyDescent="0.25">
      <c r="A126" s="12">
        <v>21</v>
      </c>
      <c r="B126" s="165" t="s">
        <v>22</v>
      </c>
      <c r="C126" s="141" t="s">
        <v>93</v>
      </c>
      <c r="D126" s="64" t="s">
        <v>124</v>
      </c>
      <c r="E126" s="13" t="s">
        <v>6</v>
      </c>
      <c r="F126" s="166">
        <v>900</v>
      </c>
      <c r="G126" s="24">
        <f t="shared" si="3"/>
        <v>216.86746987951807</v>
      </c>
      <c r="H126" s="169"/>
      <c r="I126" s="161" t="s">
        <v>198</v>
      </c>
    </row>
    <row r="127" spans="1:9" x14ac:dyDescent="0.25">
      <c r="A127" s="12">
        <v>22</v>
      </c>
      <c r="B127" s="170" t="s">
        <v>18</v>
      </c>
      <c r="C127" s="141" t="s">
        <v>87</v>
      </c>
      <c r="D127" s="64" t="s">
        <v>86</v>
      </c>
      <c r="E127" s="13" t="s">
        <v>6</v>
      </c>
      <c r="F127" s="171">
        <v>900</v>
      </c>
      <c r="G127" s="24">
        <f t="shared" si="3"/>
        <v>216.86746987951807</v>
      </c>
      <c r="H127" s="169"/>
      <c r="I127" s="46" t="s">
        <v>10</v>
      </c>
    </row>
    <row r="128" spans="1:9" x14ac:dyDescent="0.25">
      <c r="A128" s="12">
        <v>23</v>
      </c>
      <c r="B128" s="147" t="s">
        <v>200</v>
      </c>
      <c r="C128" s="5">
        <v>2014</v>
      </c>
      <c r="D128" s="31" t="s">
        <v>124</v>
      </c>
      <c r="E128" s="60" t="s">
        <v>129</v>
      </c>
      <c r="F128" s="171">
        <v>850</v>
      </c>
      <c r="G128" s="24">
        <f t="shared" si="3"/>
        <v>204.81927710843374</v>
      </c>
      <c r="H128" s="169"/>
      <c r="I128" s="163" t="s">
        <v>195</v>
      </c>
    </row>
    <row r="129" spans="1:9" x14ac:dyDescent="0.25">
      <c r="A129" s="12">
        <v>24</v>
      </c>
      <c r="B129" s="170" t="s">
        <v>120</v>
      </c>
      <c r="C129" s="141" t="s">
        <v>116</v>
      </c>
      <c r="D129" s="64" t="s">
        <v>124</v>
      </c>
      <c r="E129" s="13" t="s">
        <v>66</v>
      </c>
      <c r="F129" s="171">
        <v>790</v>
      </c>
      <c r="G129" s="24">
        <f t="shared" si="3"/>
        <v>190.36144578313252</v>
      </c>
      <c r="H129" s="169"/>
      <c r="I129" s="46" t="s">
        <v>53</v>
      </c>
    </row>
    <row r="130" spans="1:9" x14ac:dyDescent="0.25">
      <c r="A130" s="12">
        <v>25</v>
      </c>
      <c r="B130" s="170" t="s">
        <v>119</v>
      </c>
      <c r="C130" s="141" t="s">
        <v>94</v>
      </c>
      <c r="D130" s="64" t="s">
        <v>124</v>
      </c>
      <c r="E130" s="13" t="s">
        <v>66</v>
      </c>
      <c r="F130" s="171">
        <v>790</v>
      </c>
      <c r="G130" s="24">
        <f t="shared" si="3"/>
        <v>190.36144578313252</v>
      </c>
      <c r="H130" s="169"/>
      <c r="I130" s="46" t="s">
        <v>53</v>
      </c>
    </row>
    <row r="131" spans="1:9" x14ac:dyDescent="0.25">
      <c r="A131" s="12">
        <v>26</v>
      </c>
      <c r="B131" s="170" t="s">
        <v>121</v>
      </c>
      <c r="C131" s="141" t="s">
        <v>93</v>
      </c>
      <c r="D131" s="64" t="s">
        <v>124</v>
      </c>
      <c r="E131" s="26" t="s">
        <v>66</v>
      </c>
      <c r="F131" s="171">
        <v>760</v>
      </c>
      <c r="G131" s="24">
        <f t="shared" si="3"/>
        <v>183.13253012048193</v>
      </c>
      <c r="H131" s="169"/>
      <c r="I131" s="46" t="s">
        <v>53</v>
      </c>
    </row>
    <row r="132" spans="1:9" x14ac:dyDescent="0.25">
      <c r="A132" s="12">
        <v>27</v>
      </c>
      <c r="B132" s="165" t="s">
        <v>20</v>
      </c>
      <c r="C132" s="141" t="s">
        <v>87</v>
      </c>
      <c r="D132" s="64" t="s">
        <v>86</v>
      </c>
      <c r="E132" s="26" t="s">
        <v>6</v>
      </c>
      <c r="F132" s="166">
        <v>720</v>
      </c>
      <c r="G132" s="24">
        <f t="shared" si="3"/>
        <v>173.49397590361446</v>
      </c>
      <c r="H132" s="169"/>
      <c r="I132" s="161" t="s">
        <v>199</v>
      </c>
    </row>
    <row r="133" spans="1:9" x14ac:dyDescent="0.25">
      <c r="A133" s="12">
        <v>28</v>
      </c>
      <c r="B133" s="165" t="s">
        <v>206</v>
      </c>
      <c r="C133" s="141" t="s">
        <v>110</v>
      </c>
      <c r="D133" s="64" t="s">
        <v>86</v>
      </c>
      <c r="E133" s="26" t="s">
        <v>0</v>
      </c>
      <c r="F133" s="166">
        <v>610</v>
      </c>
      <c r="G133" s="24">
        <f t="shared" si="3"/>
        <v>146.98795180722891</v>
      </c>
      <c r="H133" s="169"/>
      <c r="I133" s="157" t="s">
        <v>199</v>
      </c>
    </row>
    <row r="134" spans="1:9" x14ac:dyDescent="0.25">
      <c r="A134" s="12">
        <v>29</v>
      </c>
      <c r="B134" s="176" t="s">
        <v>207</v>
      </c>
      <c r="C134" s="141" t="s">
        <v>93</v>
      </c>
      <c r="D134" s="64" t="s">
        <v>208</v>
      </c>
      <c r="E134" s="26" t="s">
        <v>66</v>
      </c>
      <c r="F134" s="166">
        <v>570</v>
      </c>
      <c r="G134" s="24">
        <f t="shared" si="3"/>
        <v>137.34939759036143</v>
      </c>
      <c r="H134" s="169"/>
      <c r="I134" s="157" t="s">
        <v>53</v>
      </c>
    </row>
    <row r="136" spans="1:9" x14ac:dyDescent="0.25">
      <c r="A136" s="276" t="s">
        <v>258</v>
      </c>
      <c r="B136" s="218"/>
      <c r="C136" s="279"/>
      <c r="D136" s="217"/>
      <c r="E136" s="217"/>
      <c r="F136" s="8"/>
      <c r="G136" s="217"/>
      <c r="H136" s="217"/>
      <c r="I136" s="217"/>
    </row>
    <row r="137" spans="1:9" ht="15.75" customHeight="1" x14ac:dyDescent="0.25">
      <c r="A137" s="617" t="s">
        <v>259</v>
      </c>
      <c r="B137" s="617"/>
      <c r="C137" s="617"/>
      <c r="D137" s="617"/>
      <c r="E137" s="617"/>
      <c r="F137" s="617"/>
      <c r="G137" s="617"/>
      <c r="H137" s="617"/>
      <c r="I137" s="617"/>
    </row>
    <row r="138" spans="1:9" x14ac:dyDescent="0.25">
      <c r="A138" s="617"/>
      <c r="B138" s="617"/>
      <c r="C138" s="617"/>
      <c r="D138" s="617"/>
      <c r="E138" s="617"/>
      <c r="F138" s="617"/>
      <c r="G138" s="617"/>
      <c r="H138" s="617"/>
      <c r="I138" s="617"/>
    </row>
    <row r="142" spans="1:9" x14ac:dyDescent="0.25">
      <c r="B142" s="3"/>
    </row>
  </sheetData>
  <sortState ref="B106:I134">
    <sortCondition descending="1" ref="F106:F134"/>
  </sortState>
  <mergeCells count="45">
    <mergeCell ref="A6:B6"/>
    <mergeCell ref="A1:I1"/>
    <mergeCell ref="A2:I2"/>
    <mergeCell ref="A3:I3"/>
    <mergeCell ref="A4:I4"/>
    <mergeCell ref="C6:C8"/>
    <mergeCell ref="D6:D8"/>
    <mergeCell ref="E6:E8"/>
    <mergeCell ref="F6:I6"/>
    <mergeCell ref="A7:A8"/>
    <mergeCell ref="B7:B8"/>
    <mergeCell ref="A52:I52"/>
    <mergeCell ref="A50:I50"/>
    <mergeCell ref="A51:I51"/>
    <mergeCell ref="I7:I8"/>
    <mergeCell ref="F7:F8"/>
    <mergeCell ref="H7:H8"/>
    <mergeCell ref="A100:I100"/>
    <mergeCell ref="A101:I101"/>
    <mergeCell ref="D54:D56"/>
    <mergeCell ref="E54:E56"/>
    <mergeCell ref="B55:B56"/>
    <mergeCell ref="I55:I56"/>
    <mergeCell ref="A54:B54"/>
    <mergeCell ref="C54:C56"/>
    <mergeCell ref="F54:I54"/>
    <mergeCell ref="A55:A56"/>
    <mergeCell ref="F55:F56"/>
    <mergeCell ref="H55:H56"/>
    <mergeCell ref="A137:I138"/>
    <mergeCell ref="A87:I88"/>
    <mergeCell ref="A41:I42"/>
    <mergeCell ref="A103:B103"/>
    <mergeCell ref="C103:C105"/>
    <mergeCell ref="D103:D105"/>
    <mergeCell ref="E103:E105"/>
    <mergeCell ref="F103:I103"/>
    <mergeCell ref="A104:A105"/>
    <mergeCell ref="B104:B105"/>
    <mergeCell ref="F104:F105"/>
    <mergeCell ref="H104:H105"/>
    <mergeCell ref="I104:I105"/>
    <mergeCell ref="A53:I53"/>
    <mergeCell ref="A98:I98"/>
    <mergeCell ref="A99:I99"/>
  </mergeCells>
  <hyperlinks>
    <hyperlink ref="B14" r:id="rId1" display="https://www.iwwfed-ea.org/cableski/rl2025/wbw/index.php?skier=GER842000565"/>
    <hyperlink ref="B21" r:id="rId2" display="https://www.iwwfed-ea.org/cableski/rl2025/wbw/index.php?skier=POL792000987"/>
    <hyperlink ref="I21" r:id="rId3" tooltip="European Cable-ski  Age Categories Championships_x000d_Beckum TwinCable_x000d_28.09.2025_x000d_Coeff:0,60 - Level:0,00" display="https://www.iwwfed-ea.org/cableski/25EURO13/"/>
    <hyperlink ref="B28" r:id="rId4" display="https://www.iwwfed-ea.org/cableski/rl2025/wbw/index.php?skier=SVK182001460"/>
    <hyperlink ref="I28" r:id="rId5" tooltip="Slovak Cableski Open National Championships_x000d_Kosice_x000d_30.08.2025_x000d_Coeff:0,70 - Level:0,00" display="https://www.iwwfed-ea.org/cableski/25SVK008/"/>
    <hyperlink ref="B20" r:id="rId6" display="https://www.iwwfed-ea.org/cableski/rl2025/wbw/index.php?skier=POL642023302"/>
    <hyperlink ref="I20" r:id="rId7" tooltip="Biber Cup II_x000d_Kirchheim_x000d_28.06.2025_x000d_Coeff:0,80 - Level:0,00" display="https://www.iwwfed-ea.org/cableski/25GER010/"/>
    <hyperlink ref="B26" r:id="rId8" display="https://www.iwwfed-ea.org/cableski/rl2025/wbw/index.php?skier=POL512009403"/>
    <hyperlink ref="I26" r:id="rId9" tooltip="GPX of Poland_x000d_Wake Zone Stawiki, Cableski_x000d_07.09.2025_x000d_Coeff:0,60 - Level:0,00" display="https://www.iwwfed-ea.org/cableski/25POL005/"/>
    <hyperlink ref="B25" r:id="rId10" display="https://www.iwwfed-ea.org/cableski/rl2025/wbw/index.php?skier=GER972001660"/>
    <hyperlink ref="I25" r:id="rId11" tooltip="international Auerbrau-Cup 2025_x000d_Wasserski Club Kiefersfelden-Rosenheim_x000d_22.06.2025_x000d_Coeff:0,60 - Level:0,00" display="https://www.iwwfed-ea.org/cableski/25GER012/"/>
    <hyperlink ref="B29" r:id="rId12" display="https://www.iwwfed-ea.org/cableski/rl2025/wbw/index.php?skier=GER952000044"/>
    <hyperlink ref="I29" r:id="rId13" tooltip="Austrian Open Cableski_x000d_Au-See Asten, Cableski_x000d_27.07.2025_x000d_Coeff:0,80 - Level:0,00" display="https://www.iwwfed-ea.org/cableski/25AUT008/"/>
    <hyperlink ref="B34" r:id="rId14" display="https://www.iwwfed-ea.org/cableski/rl2025/wbw/index.php?skier=GER022000657"/>
    <hyperlink ref="B19" r:id="rId15" display="https://www.iwwfed-ea.org/cableski/rl2025/wbw/index.php?skier=SVK832001600"/>
    <hyperlink ref="I19" r:id="rId16" tooltip="Slovak Cableski Open Kosice 2025_x000d_Kosice_x000d_20.07.2025_x000d_Coeff:0,80 - Level:0,00" display="https://www.iwwfed-ea.org/cableski/25SVK001/"/>
    <hyperlink ref="B13" r:id="rId17" display="https://www.iwwfed-ea.org/cableski/rl2025/wbw/index.php?skier=IWF100200007"/>
    <hyperlink ref="B23" r:id="rId18" display="https://www.iwwfed-ea.org/cableski/rl2025/wbw/index.php?skier=SVK262016654"/>
    <hyperlink ref="I23" r:id="rId19" tooltip="Slovak Cableski Open Kosice 2025_x000d_Kosice_x000d_20.07.2025_x000d_Coeff:0,80 - Level:0,00" display="https://www.iwwfed-ea.org/cableski/25SVK001/"/>
    <hyperlink ref="B33" r:id="rId20" display="https://www.iwwfed-ea.org/cableski/rl2025/wbw/index.php?skier=GER982016368"/>
    <hyperlink ref="I33" r:id="rId21" tooltip="international Auerbrau-Cup 2025_x000d_Wasserski Club Kiefersfelden-Rosenheim_x000d_22.06.2025_x000d_Coeff:0,60 - Level:0,00" display="https://www.iwwfed-ea.org/cableski/25GER012/"/>
    <hyperlink ref="B17" r:id="rId22" display="https://www.iwwfed-ea.org/cableski/rl2025/wbw/index.php?skier=IWF100200025"/>
    <hyperlink ref="B22" r:id="rId23" display="https://www.iwwfed-ea.org/cableski/rl2025/wbw/index.php?skier=SVK642001186"/>
    <hyperlink ref="B35" r:id="rId24" display="https://www.iwwfed-ea.org/cableski/rl2025/wbw/index.php?skier=SVK782001634"/>
    <hyperlink ref="I35" r:id="rId25" tooltip="Slovak Cableski Open Kosice 2025_x000d_Kosice_x000d_20.07.2025_x000d_Coeff:0,80 - Level:0,00" display="https://www.iwwfed-ea.org/cableski/25SVK001/"/>
    <hyperlink ref="I36" r:id="rId26" tooltip="European Cable-ski  Open Championships_x000d_Beckum TwinCable_x000d_28.09.2025_x000d_Coeff:0,60 - Level:0,00" display="https://www.iwwfed-ea.org/cableski/25EURO14/"/>
    <hyperlink ref="B31" r:id="rId27" display="https://www.iwwfed-ea.org/cableski/rl2025/wbw/index.php?skier=GER652000733"/>
    <hyperlink ref="I31" r:id="rId28" tooltip="Austrian Open Cableski_x000d_Au-See Asten, Cableski_x000d_27.07.2025_x000d_Coeff:0,80 - Level:0,00" display="https://www.iwwfed-ea.org/cableski/25AUT008/"/>
    <hyperlink ref="B24" r:id="rId29" display="https://www.iwwfed-ea.org/cableski/rl2025/wbw/index.php?skier=IWF100200005"/>
    <hyperlink ref="I59" r:id="rId30" tooltip="Slovak Cableski Open Kosice 2026_x000d_Kosice_x000d_19.07.2026_x000d_Coeff:0,80 - Level:0,00" display="https://iwwfed-ea.net/cableski/26SVK004/"/>
    <hyperlink ref="I57" r:id="rId31" tooltip="Austrian Open Cableski 2026_x000d_Au-See Asten, Cableski_x000d_26.07.2026_x000d_Coeff:0,80 - Level:0,00" display="https://iwwfed-ea.net/cableski/26AUT003/"/>
    <hyperlink ref="I62" r:id="rId32" tooltip="Austrian Open Cableski 2026_x000d_Au-See Asten, Cableski_x000d_26.07.2026_x000d_Coeff:0,80 - Level:0,00" display="https://iwwfed-ea.net/cableski/26AUT003/"/>
    <hyperlink ref="I69" r:id="rId33" tooltip="Austrian Open Cableski 2026_x000d_Au-See Asten, Cableski_x000d_26.07.2026_x000d_Coeff:0,80 - Level:0,00" display="https://iwwfed-ea.net/cableski/26AUT003/"/>
    <hyperlink ref="I65" r:id="rId34" tooltip="Netherlands National Open Cableski Championships a_x000d_ENTC_x000d_05.07.2026_x000d_Coeff:0,80 - Level:0,00" display="https://iwwfed-ea.net/cableski/26NED002/"/>
    <hyperlink ref="I73" r:id="rId35" tooltip="Slovak Cableski Open Kosice 2026_x000d_Kosice_x000d_19.07.2026_x000d_Coeff:0,80 - Level:0,00" display="https://iwwfed-ea.net/cableski/26SVK004/"/>
    <hyperlink ref="B107" r:id="rId36" display="https://www.iwwfed-ea.org/cableski/rl2025/wbw/index.php?skier=GER982016443"/>
    <hyperlink ref="B127" r:id="rId37" display="https://www.iwwfed-ea.org/cableski/rl2025/wbw/index.php?skier=SVK982018330"/>
    <hyperlink ref="I127" r:id="rId38" tooltip="Slovak Cableski Juniors &amp; Open National Championsh_x000d_Kosice_x000d_29.08.2025_x000d_Coeff:0,70 - Level:0,00" display="https://www.iwwfed-ea.org/cableski/25SVK002/"/>
    <hyperlink ref="B106" r:id="rId39" display="https://www.iwwfed-ea.org/cableski/rl2025/wbw/index.php?skier=IWF100200032"/>
    <hyperlink ref="B114" r:id="rId40" display="https://www.iwwfed-ea.org/cableski/rl2025/wbw/index.php?skier=GER982016447"/>
    <hyperlink ref="B116" r:id="rId41" display="https://www.iwwfed-ea.org/cableski/rl2025/wbw/index.php?skier=POL982020542"/>
    <hyperlink ref="I116" r:id="rId42" tooltip="Mistrzostwa Polski za wyciagiem_x000d_Wake Zone Stawiki, Cableski_x000d_07.09.2025_x000d_Coeff:0,50 - Level:0,00" display="https://www.iwwfed-ea.org/cableski/25POL006/"/>
    <hyperlink ref="B115" r:id="rId43" display="https://www.iwwfed-ea.org/cableski/rl2025/wbw/index.php?skier=GER982016473"/>
    <hyperlink ref="I115" r:id="rId44" tooltip="European Cable-ski  Age Categories Championships_x000d_Beckum TwinCable_x000d_28.09.2025_x000d_Coeff:0,60 - Level:0,00" display="https://www.iwwfed-ea.org/cableski/25EURO13/"/>
    <hyperlink ref="B122" r:id="rId45" display="https://www.iwwfed-ea.org/cableski/rl2025/wbw/index.php?skier=SVK982018332"/>
    <hyperlink ref="I122" r:id="rId46" tooltip="Slovak Cableski Juniors &amp; Open National Championsh_x000d_Kosice_x000d_29.08.2025_x000d_Coeff:0,70 - Level:0,00" display="https://www.iwwfed-ea.org/cableski/25SVK002/"/>
    <hyperlink ref="B117" r:id="rId47" display="https://www.iwwfed-ea.org/cableski/rl2025/wbw/index.php?skier=POL982020579"/>
    <hyperlink ref="I117" r:id="rId48" tooltip="Mistrzostwa Polski za wyciagiem_x000d_Wake Zone Stawiki, Cableski_x000d_07.09.2025_x000d_Coeff:0,50 - Level:0,00" display="https://www.iwwfed-ea.org/cableski/25POL006/"/>
    <hyperlink ref="B124" r:id="rId49" display="https://www.iwwfed-ea.org/cableski/rl2025/wbw/index.php?skier=POL982020566"/>
    <hyperlink ref="I124" r:id="rId50" tooltip="Mistrzostwa Polski za wyciagiem_x000d_Wake Zone Stawiki, Cableski_x000d_07.09.2025_x000d_Coeff:0,50 - Level:0,00" display="https://www.iwwfed-ea.org/cableski/25POL006/"/>
    <hyperlink ref="B125" r:id="rId51" display="https://www.iwwfed-ea.org/cableski/rl2025/wbw/index.php?skier=POL982020559"/>
    <hyperlink ref="I125" r:id="rId52" tooltip="Mistrzostwa Polski za wyciagiem_x000d_Wake Zone Stawiki, Cableski_x000d_07.09.2025_x000d_Coeff:0,50 - Level:0,00" display="https://www.iwwfed-ea.org/cableski/25POL006/"/>
    <hyperlink ref="B130" r:id="rId53" display="https://www.iwwfed-ea.org/cableski/rl2025/wbw/index.php?skier=POL982020614"/>
    <hyperlink ref="I130" r:id="rId54" tooltip="Mistrzostwa Polski za wyciagiem_x000d_Wake Zone Stawiki, Cableski_x000d_07.09.2025_x000d_Coeff:0,50 - Level:0,00" display="https://www.iwwfed-ea.org/cableski/25POL006/"/>
    <hyperlink ref="B129" r:id="rId55" display="https://www.iwwfed-ea.org/cableski/rl2025/wbw/index.php?skier=POL982020594"/>
    <hyperlink ref="I129" r:id="rId56" tooltip="Mistrzostwa Polski za wyciagiem_x000d_Wake Zone Stawiki, Cableski_x000d_07.09.2025_x000d_Coeff:0,50 - Level:0,00" display="https://www.iwwfed-ea.org/cableski/25POL006/"/>
    <hyperlink ref="B131" r:id="rId57" display="https://www.iwwfed-ea.org/cableski/rl2025/wbw/index.php?skier=POL982020515"/>
    <hyperlink ref="I131" r:id="rId58" tooltip="Mistrzostwa Polski za wyciagiem_x000d_Wake Zone Stawiki, Cableski_x000d_07.09.2025_x000d_Coeff:0,50 - Level:0,00" display="https://www.iwwfed-ea.org/cableski/25POL006/"/>
    <hyperlink ref="I107" r:id="rId59" tooltip="Netherlands National Open Cableski Championships a_x000d_ENTC_x000d_05.07.2026_x000d_Coeff:0,80 - Level:0,00" display="https://iwwfed-ea.net/cableski/26NED002/"/>
    <hyperlink ref="B110" r:id="rId60" display="https://iwwfed-ea.net/cableski/rl2026/wbw/index.php?skier=GER982016635"/>
    <hyperlink ref="I110" r:id="rId61" tooltip="Austrian Open Cableski 2026_x000d_Au-See Asten, Cableski_x000d_26.07.2026_x000d_Coeff:0,80 - Level:0,00" display="https://iwwfed-ea.net/cableski/26AUT003/"/>
    <hyperlink ref="B118" r:id="rId62" display="https://iwwfed-ea.net/cableski/rl2026/wbw/index.php?skier=SVK982018329"/>
    <hyperlink ref="I118" r:id="rId63" tooltip="Slovak Cableski Open Kosice 2026_x000d_Kosice_x000d_19.07.2026_x000d_Coeff:0,80 - Level:0,00" display="https://iwwfed-ea.net/cableski/26SVK004/"/>
    <hyperlink ref="B126" r:id="rId64" display="https://iwwfed-ea.net/cableski/rl2026/wbw/index.php?skier=SVK982018338"/>
    <hyperlink ref="I126" r:id="rId65" tooltip="Austrian Open Cableski 2026_x000d_Au-See Asten, Cableski_x000d_26.07.2026_x000d_Coeff:0,80 - Level:0,00" display="https://iwwfed-ea.net/cableski/26AUT003/"/>
    <hyperlink ref="B123" r:id="rId66" display="https://iwwfed-ea.net/cableski/rl2026/wbw/index.php?skier=GER982016662"/>
    <hyperlink ref="I123" r:id="rId67" tooltip="Netherlands National Open Cableski Championships a_x000d_ENTC_x000d_05.07.2026_x000d_Coeff:0,80 - Level:0,00" display="https://iwwfed-ea.net/cableski/26NED002/"/>
    <hyperlink ref="B132" r:id="rId68" display="https://iwwfed-ea.net/cableski/rl2026/wbw/index.php?skier=SVK982018331"/>
    <hyperlink ref="I132" r:id="rId69" tooltip="Netherlands National Open Cableski Championships a_x000d_ENTC_x000d_05.07.2026_x000d_Coeff:0,80 - Level:0,00" display="https://iwwfed-ea.net/cableski/26NED002/"/>
    <hyperlink ref="B133" r:id="rId70" display="https://iwwfed-ea.net/cableski/rl2026/wbw/index.php?skier=GER982016726"/>
    <hyperlink ref="I133" r:id="rId71" tooltip="Netherlands National Open Cableski Championships a_x000d_ENTC_x000d_05.07.2026_x000d_Coeff:0,80 - Level:0,00" display="https://iwwfed-ea.net/cableski/26NED002/"/>
    <hyperlink ref="B134" r:id="rId72" display="https://iwwfed-ea.net/cableski/rl2026/wbw/index.php?skier=POL982020576"/>
    <hyperlink ref="I134" r:id="rId73" tooltip="Mistrzostwa Polski za wyciagiem_x000d_Wake Zone Stawiki, Cableski_x000d_07.09.2025_x000d_Coeff:0,50 - Level:0,00" display="https://iwwfed-ea.net/cableski/25POL006/"/>
    <hyperlink ref="I114" r:id="rId74" tooltip="Slovak Cableski Open Kosice 2026_x000d_Kosice_x000d_19.07.2026_x000d_Coeff:0,80 - Level:0,00" display="https://iwwfed-ea.net/cableski/26SVK004/"/>
    <hyperlink ref="I9" r:id="rId75" tooltip="Slovak Cableski Open Kosice 2026_x000d_Kosice_x000d_19.07.2026_x000d_Coeff:0,80 - Level:0,00" display="https://iwwfed-ea.net/cableski/26SVK004/"/>
    <hyperlink ref="B12" r:id="rId76" display="https://iwwfed-ea.net/cableski/rl2026/wbw/index.php?skier=POL442001322"/>
    <hyperlink ref="I12" r:id="rId77" tooltip="Slovak Cableski Open Kosice 2026_x000d_Kosice_x000d_19.07.2026_x000d_Coeff:0,80 - Level:0,00" display="https://iwwfed-ea.net/cableski/26SVK004/"/>
    <hyperlink ref="B18" r:id="rId78" display="https://iwwfed-ea.net/cableski/rl2026/wbw/index.php?skier=GER682001605"/>
    <hyperlink ref="B16" r:id="rId79" display="https://iwwfed-ea.net/cableski/rl2026/wbw/index.php?skier=GER942001661"/>
    <hyperlink ref="B27" r:id="rId80" display="https://iwwfed-ea.net/cableski/rl2026/wbw/index.php?skier=GER712001604"/>
    <hyperlink ref="I27" r:id="rId81" tooltip="Austrian Open Cableski 2026_x000d_Au-See Asten, Cableski_x000d_26.07.2026_x000d_Coeff:0,80 - Level:0,00" display="https://iwwfed-ea.net/cableski/26AUT003/"/>
    <hyperlink ref="I11" r:id="rId82" tooltip="Slovak Cableski Open Kosice 2026_x000d_Kosice_x000d_19.07.2026_x000d_Coeff:0,80 - Level:0,00" display="https://iwwfed-ea.net/cableski/26SVK004/"/>
    <hyperlink ref="B10" r:id="rId83" display="https://www.iwwfed-ea.org/cableski/rl2025/wbw/index.php?skier=IWF100200008"/>
    <hyperlink ref="I22" r:id="rId84" tooltip="Slovak Cableski Open Kosice 2026_x000d_Kosice_x000d_19.07.2026_x000d_Coeff:0,80 - Level:0,00" display="https://iwwfed-ea.net/cableski/26SVK004/"/>
    <hyperlink ref="I34" r:id="rId85" tooltip="Netherlands National Open Cableski Championships a_x000d_ENTC_x000d_05.07.2026_x000d_Coeff:0,80 - Level:0,00" display="https://iwwfed-ea.net/cableski/26NED002/"/>
    <hyperlink ref="B36" r:id="rId86" display="https://iwwfed-ea.net/cableski/rl2026/wbw/index.php?skier=SVK562001415"/>
    <hyperlink ref="B37" r:id="rId87" display="https://iwwfed-ea.net/cableski/rl2026/wbw/index.php?skier=POL032023969"/>
    <hyperlink ref="I37" r:id="rId88" tooltip="Mistrzostwa Polski za wyciagiem_x000d_Wake Zone Stawiki, Cableski_x000d_07.09.2025_x000d_Coeff:0,50 - Level:0,00" display="https://iwwfed-ea.net/cableski/25POL006/"/>
    <hyperlink ref="B38" r:id="rId89" display="https://iwwfed-ea.net/cableski/rl2026/wbw/index.php?skier=POL862008874"/>
    <hyperlink ref="I38" r:id="rId90" tooltip="Mistrzostwa Polski za wyciagiem_x000d_Wake Zone Stawiki, Cableski_x000d_07.09.2025_x000d_Coeff:0,50 - Level:0,00" display="https://iwwfed-ea.net/cableski/25POL006/"/>
    <hyperlink ref="B30" r:id="rId91" display="https://iwwfed-ea.net/cableski/rl2026/wbw/index.php?skier=IWF100200032"/>
    <hyperlink ref="I30" r:id="rId92" tooltip="European Cable-ski  Age Categories Championships_x000d_Beckum TwinCable_x000d_28.09.2025_x000d_Coeff:0,60 - Level:0,00" display="https://iwwfed-ea.net/cableski/25EURO13/"/>
    <hyperlink ref="B63" r:id="rId93" display="https://www.iwwfed-ea.net/cableski/rl2026/eame/index.php?skier=SVK032001562"/>
    <hyperlink ref="I18" r:id="rId94" tooltip="Slovak Cableski Open Kosice 2026_x000d_Kosice_x000d_19.07.2026_x000d_Coeff:0,80 - Level:0,00" display="https://iwwfed-ea.net/cableski/26SVK004/"/>
    <hyperlink ref="I16" r:id="rId95" display="https://www.iwwfed-ea.net/cableski/26GER013/"/>
    <hyperlink ref="I14" r:id="rId96" display="https://www.iwwfed-ea.net/cableski/26GER013/"/>
    <hyperlink ref="I15" r:id="rId97" display="https://www.iwwfed-ea.net/cableski/26GER013/"/>
    <hyperlink ref="I13" r:id="rId98" display="https://www.iwwfed-ea.net/cableski/26BLR003/"/>
  </hyperlinks>
  <pageMargins left="0.5" right="0.25" top="0.5" bottom="0.75" header="0.3" footer="0.3"/>
  <pageSetup paperSize="9" orientation="portrait" horizontalDpi="0" verticalDpi="0" r:id="rId99"/>
  <drawing r:id="rId1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204"/>
  <sheetViews>
    <sheetView view="pageLayout" topLeftCell="A43" zoomScale="95" zoomScaleNormal="115" zoomScalePageLayoutView="95" workbookViewId="0">
      <selection activeCell="N19" sqref="N19"/>
    </sheetView>
  </sheetViews>
  <sheetFormatPr defaultRowHeight="15.75" x14ac:dyDescent="0.25"/>
  <cols>
    <col min="1" max="1" width="5.28515625" style="1" customWidth="1"/>
    <col min="2" max="2" width="22.85546875" style="1" customWidth="1"/>
    <col min="3" max="5" width="8.42578125" style="3" customWidth="1"/>
    <col min="6" max="6" width="10.5703125" style="390" customWidth="1"/>
    <col min="7" max="7" width="10.5703125" style="61" customWidth="1"/>
    <col min="8" max="8" width="6.7109375" style="1" customWidth="1"/>
    <col min="9" max="9" width="9.28515625" style="9" customWidth="1"/>
    <col min="262" max="16384" width="9.140625" style="1"/>
  </cols>
  <sheetData>
    <row r="1" spans="1:9" x14ac:dyDescent="0.25">
      <c r="A1" s="633" t="s">
        <v>266</v>
      </c>
      <c r="B1" s="633"/>
      <c r="C1" s="633"/>
      <c r="D1" s="633"/>
      <c r="E1" s="633"/>
      <c r="F1" s="633"/>
      <c r="G1" s="633"/>
      <c r="H1" s="633"/>
      <c r="I1" s="633"/>
    </row>
    <row r="2" spans="1:9" ht="19.5" customHeight="1" x14ac:dyDescent="0.25">
      <c r="A2" s="626" t="s">
        <v>158</v>
      </c>
      <c r="B2" s="626"/>
      <c r="C2" s="626"/>
      <c r="D2" s="626"/>
      <c r="E2" s="626"/>
      <c r="F2" s="626"/>
      <c r="G2" s="626"/>
      <c r="H2" s="626"/>
      <c r="I2" s="626"/>
    </row>
    <row r="3" spans="1:9" x14ac:dyDescent="0.25">
      <c r="A3" s="626" t="s">
        <v>180</v>
      </c>
      <c r="B3" s="626"/>
      <c r="C3" s="626"/>
      <c r="D3" s="626"/>
      <c r="E3" s="626"/>
      <c r="F3" s="626"/>
      <c r="G3" s="626"/>
      <c r="H3" s="626"/>
      <c r="I3" s="626"/>
    </row>
    <row r="4" spans="1:9" x14ac:dyDescent="0.25">
      <c r="A4" s="626" t="s">
        <v>177</v>
      </c>
      <c r="B4" s="626"/>
      <c r="C4" s="626"/>
      <c r="D4" s="626"/>
      <c r="E4" s="626"/>
      <c r="F4" s="626"/>
      <c r="G4" s="626"/>
      <c r="H4" s="626"/>
      <c r="I4" s="626"/>
    </row>
    <row r="5" spans="1:9" x14ac:dyDescent="0.25">
      <c r="A5" s="113"/>
      <c r="B5" s="450" t="s">
        <v>258</v>
      </c>
      <c r="C5" s="218"/>
      <c r="D5" s="279"/>
      <c r="E5" s="217"/>
      <c r="F5" s="217"/>
      <c r="G5" s="387"/>
      <c r="H5" s="217"/>
      <c r="I5" s="115"/>
    </row>
    <row r="6" spans="1:9" x14ac:dyDescent="0.25">
      <c r="A6" s="634" t="s">
        <v>177</v>
      </c>
      <c r="B6" s="635"/>
      <c r="C6" s="636" t="s">
        <v>161</v>
      </c>
      <c r="D6" s="636" t="s">
        <v>162</v>
      </c>
      <c r="E6" s="636" t="s">
        <v>163</v>
      </c>
      <c r="F6" s="639" t="s">
        <v>255</v>
      </c>
      <c r="G6" s="640"/>
      <c r="H6" s="640"/>
      <c r="I6" s="641"/>
    </row>
    <row r="7" spans="1:9" ht="15.75" customHeight="1" x14ac:dyDescent="0.25">
      <c r="A7" s="642" t="s">
        <v>169</v>
      </c>
      <c r="B7" s="636" t="s">
        <v>170</v>
      </c>
      <c r="C7" s="637"/>
      <c r="D7" s="637"/>
      <c r="E7" s="637"/>
      <c r="F7" s="629" t="s">
        <v>164</v>
      </c>
      <c r="G7" s="467" t="s">
        <v>165</v>
      </c>
      <c r="H7" s="631" t="s">
        <v>166</v>
      </c>
      <c r="I7" s="604" t="s">
        <v>167</v>
      </c>
    </row>
    <row r="8" spans="1:9" ht="15.75" customHeight="1" x14ac:dyDescent="0.25">
      <c r="A8" s="643"/>
      <c r="B8" s="638"/>
      <c r="C8" s="638"/>
      <c r="D8" s="638"/>
      <c r="E8" s="638"/>
      <c r="F8" s="630"/>
      <c r="G8" s="467" t="s">
        <v>171</v>
      </c>
      <c r="H8" s="632"/>
      <c r="I8" s="605"/>
    </row>
    <row r="9" spans="1:9" x14ac:dyDescent="0.25">
      <c r="A9" s="51">
        <v>1</v>
      </c>
      <c r="B9" s="33" t="s">
        <v>82</v>
      </c>
      <c r="C9" s="51">
        <v>1994</v>
      </c>
      <c r="D9" s="51" t="s">
        <v>123</v>
      </c>
      <c r="E9" s="31" t="s">
        <v>6</v>
      </c>
      <c r="F9" s="19">
        <v>68.599999999999994</v>
      </c>
      <c r="G9" s="53">
        <v>1000</v>
      </c>
      <c r="H9" s="127">
        <v>1</v>
      </c>
      <c r="I9" s="157" t="s">
        <v>196</v>
      </c>
    </row>
    <row r="10" spans="1:9" x14ac:dyDescent="0.25">
      <c r="A10" s="51">
        <v>2</v>
      </c>
      <c r="B10" s="33" t="s">
        <v>43</v>
      </c>
      <c r="C10" s="51" t="s">
        <v>44</v>
      </c>
      <c r="D10" s="51" t="s">
        <v>122</v>
      </c>
      <c r="E10" s="31" t="s">
        <v>0</v>
      </c>
      <c r="F10" s="19">
        <v>64.5</v>
      </c>
      <c r="G10" s="53">
        <f t="shared" ref="G10:G45" si="0">(F10-15)*1000/53.6</f>
        <v>923.50746268656712</v>
      </c>
      <c r="H10" s="128">
        <v>2</v>
      </c>
      <c r="I10" s="157" t="s">
        <v>196</v>
      </c>
    </row>
    <row r="11" spans="1:9" x14ac:dyDescent="0.25">
      <c r="A11" s="51">
        <v>3</v>
      </c>
      <c r="B11" s="33" t="s">
        <v>59</v>
      </c>
      <c r="C11" s="51">
        <v>2003</v>
      </c>
      <c r="D11" s="51" t="s">
        <v>123</v>
      </c>
      <c r="E11" s="31" t="s">
        <v>6</v>
      </c>
      <c r="F11" s="19">
        <v>64</v>
      </c>
      <c r="G11" s="53">
        <f t="shared" si="0"/>
        <v>914.17910447761187</v>
      </c>
      <c r="H11" s="129">
        <v>3</v>
      </c>
      <c r="I11" s="25" t="s">
        <v>146</v>
      </c>
    </row>
    <row r="12" spans="1:9" x14ac:dyDescent="0.25">
      <c r="A12" s="51">
        <v>4</v>
      </c>
      <c r="B12" s="33" t="s">
        <v>147</v>
      </c>
      <c r="C12" s="51">
        <v>1998</v>
      </c>
      <c r="D12" s="51" t="s">
        <v>123</v>
      </c>
      <c r="E12" s="31" t="s">
        <v>0</v>
      </c>
      <c r="F12" s="77">
        <v>63.1</v>
      </c>
      <c r="G12" s="53">
        <f t="shared" si="0"/>
        <v>897.38805970149247</v>
      </c>
      <c r="H12" s="130">
        <v>4</v>
      </c>
      <c r="I12" s="25" t="s">
        <v>146</v>
      </c>
    </row>
    <row r="13" spans="1:9" x14ac:dyDescent="0.25">
      <c r="A13" s="51">
        <v>5</v>
      </c>
      <c r="B13" s="33" t="s">
        <v>115</v>
      </c>
      <c r="C13" s="51">
        <v>2001</v>
      </c>
      <c r="D13" s="51" t="s">
        <v>123</v>
      </c>
      <c r="E13" s="31" t="s">
        <v>0</v>
      </c>
      <c r="F13" s="77">
        <v>61.6</v>
      </c>
      <c r="G13" s="53">
        <f t="shared" si="0"/>
        <v>869.40298507462683</v>
      </c>
      <c r="H13" s="131">
        <v>5</v>
      </c>
      <c r="I13" s="25" t="s">
        <v>3</v>
      </c>
    </row>
    <row r="14" spans="1:9" x14ac:dyDescent="0.25">
      <c r="A14" s="51">
        <v>6</v>
      </c>
      <c r="B14" s="33" t="s">
        <v>91</v>
      </c>
      <c r="C14" s="51">
        <v>1995</v>
      </c>
      <c r="D14" s="51" t="s">
        <v>123</v>
      </c>
      <c r="E14" s="31" t="s">
        <v>6</v>
      </c>
      <c r="F14" s="19">
        <v>59.7</v>
      </c>
      <c r="G14" s="53">
        <f t="shared" si="0"/>
        <v>833.95522388059703</v>
      </c>
      <c r="H14" s="132">
        <v>6</v>
      </c>
      <c r="I14" s="158" t="s">
        <v>196</v>
      </c>
    </row>
    <row r="15" spans="1:9" x14ac:dyDescent="0.25">
      <c r="A15" s="51">
        <v>7</v>
      </c>
      <c r="B15" s="97" t="s">
        <v>144</v>
      </c>
      <c r="C15" s="51">
        <v>1995</v>
      </c>
      <c r="D15" s="51" t="s">
        <v>123</v>
      </c>
      <c r="E15" s="60" t="s">
        <v>129</v>
      </c>
      <c r="F15" s="19">
        <v>58.1</v>
      </c>
      <c r="G15" s="53">
        <f t="shared" si="0"/>
        <v>804.1044776119403</v>
      </c>
      <c r="H15" s="132">
        <v>7</v>
      </c>
      <c r="I15" s="74" t="s">
        <v>150</v>
      </c>
    </row>
    <row r="16" spans="1:9" x14ac:dyDescent="0.25">
      <c r="A16" s="51">
        <v>8</v>
      </c>
      <c r="B16" s="33" t="s">
        <v>80</v>
      </c>
      <c r="C16" s="51">
        <v>1979</v>
      </c>
      <c r="D16" s="51" t="s">
        <v>55</v>
      </c>
      <c r="E16" s="31" t="s">
        <v>0</v>
      </c>
      <c r="F16" s="77">
        <v>56.1</v>
      </c>
      <c r="G16" s="53">
        <f t="shared" si="0"/>
        <v>766.79104477611941</v>
      </c>
      <c r="H16" s="132">
        <v>8</v>
      </c>
      <c r="I16" s="25" t="s">
        <v>1</v>
      </c>
    </row>
    <row r="17" spans="1:261" x14ac:dyDescent="0.25">
      <c r="A17" s="51">
        <v>9</v>
      </c>
      <c r="B17" s="33" t="s">
        <v>81</v>
      </c>
      <c r="C17" s="51">
        <v>1988</v>
      </c>
      <c r="D17" s="51" t="s">
        <v>55</v>
      </c>
      <c r="E17" s="31" t="s">
        <v>0</v>
      </c>
      <c r="F17" s="77">
        <v>53</v>
      </c>
      <c r="G17" s="53">
        <f t="shared" si="0"/>
        <v>708.95522388059703</v>
      </c>
      <c r="H17" s="132">
        <v>9</v>
      </c>
      <c r="I17" s="25" t="s">
        <v>146</v>
      </c>
    </row>
    <row r="18" spans="1:261" x14ac:dyDescent="0.25">
      <c r="A18" s="51">
        <v>10</v>
      </c>
      <c r="B18" s="33" t="s">
        <v>83</v>
      </c>
      <c r="C18" s="51">
        <v>1988</v>
      </c>
      <c r="D18" s="51" t="s">
        <v>55</v>
      </c>
      <c r="E18" s="31" t="s">
        <v>0</v>
      </c>
      <c r="F18" s="77">
        <v>52.5</v>
      </c>
      <c r="G18" s="53">
        <f t="shared" si="0"/>
        <v>699.62686567164178</v>
      </c>
      <c r="H18" s="132">
        <v>10</v>
      </c>
      <c r="I18" s="25" t="s">
        <v>28</v>
      </c>
    </row>
    <row r="19" spans="1:261" s="57" customFormat="1" ht="16.5" thickBot="1" x14ac:dyDescent="0.3">
      <c r="A19" s="51">
        <v>12</v>
      </c>
      <c r="B19" s="97" t="s">
        <v>95</v>
      </c>
      <c r="C19" s="51">
        <v>1994</v>
      </c>
      <c r="D19" s="51" t="s">
        <v>123</v>
      </c>
      <c r="E19" s="60" t="s">
        <v>129</v>
      </c>
      <c r="F19" s="19">
        <v>52.3</v>
      </c>
      <c r="G19" s="53">
        <f t="shared" si="0"/>
        <v>695.8955223880597</v>
      </c>
      <c r="H19" s="132">
        <v>11</v>
      </c>
      <c r="I19" s="74" t="s">
        <v>150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</row>
    <row r="20" spans="1:261" ht="17.25" thickTop="1" thickBot="1" x14ac:dyDescent="0.3">
      <c r="A20" s="55">
        <v>13</v>
      </c>
      <c r="B20" s="37" t="s">
        <v>30</v>
      </c>
      <c r="C20" s="55" t="s">
        <v>68</v>
      </c>
      <c r="D20" s="55" t="s">
        <v>122</v>
      </c>
      <c r="E20" s="38" t="s">
        <v>0</v>
      </c>
      <c r="F20" s="135">
        <v>51.4</v>
      </c>
      <c r="G20" s="474">
        <f t="shared" si="0"/>
        <v>679.1044776119403</v>
      </c>
      <c r="H20" s="137">
        <v>12</v>
      </c>
      <c r="I20" s="478" t="s">
        <v>198</v>
      </c>
    </row>
    <row r="21" spans="1:261" ht="16.5" thickTop="1" x14ac:dyDescent="0.25">
      <c r="A21" s="58">
        <v>14</v>
      </c>
      <c r="B21" s="477" t="s">
        <v>264</v>
      </c>
      <c r="C21" s="41">
        <v>1995</v>
      </c>
      <c r="D21" s="35" t="s">
        <v>123</v>
      </c>
      <c r="E21" s="40" t="s">
        <v>129</v>
      </c>
      <c r="F21" s="504">
        <v>51.1</v>
      </c>
      <c r="G21" s="473">
        <f t="shared" si="0"/>
        <v>673.50746268656712</v>
      </c>
      <c r="H21" s="472"/>
      <c r="I21" s="479" t="s">
        <v>267</v>
      </c>
    </row>
    <row r="22" spans="1:261" x14ac:dyDescent="0.25">
      <c r="A22" s="51">
        <v>15</v>
      </c>
      <c r="B22" s="33" t="s">
        <v>78</v>
      </c>
      <c r="C22" s="51">
        <v>2001</v>
      </c>
      <c r="D22" s="51" t="s">
        <v>123</v>
      </c>
      <c r="E22" s="31" t="s">
        <v>66</v>
      </c>
      <c r="F22" s="77">
        <v>50.3</v>
      </c>
      <c r="G22" s="53">
        <f t="shared" si="0"/>
        <v>658.58208955223881</v>
      </c>
      <c r="I22" s="25" t="s">
        <v>52</v>
      </c>
    </row>
    <row r="23" spans="1:261" x14ac:dyDescent="0.25">
      <c r="A23" s="51">
        <v>16</v>
      </c>
      <c r="B23" s="97" t="s">
        <v>106</v>
      </c>
      <c r="C23" s="51" t="s">
        <v>77</v>
      </c>
      <c r="D23" s="51" t="s">
        <v>122</v>
      </c>
      <c r="E23" s="60" t="s">
        <v>96</v>
      </c>
      <c r="F23" s="19">
        <v>49.7</v>
      </c>
      <c r="G23" s="53">
        <f t="shared" si="0"/>
        <v>647.38805970149247</v>
      </c>
      <c r="H23" s="50"/>
      <c r="I23" s="22" t="s">
        <v>150</v>
      </c>
    </row>
    <row r="24" spans="1:261" x14ac:dyDescent="0.25">
      <c r="A24" s="51">
        <v>17</v>
      </c>
      <c r="B24" s="33" t="s">
        <v>148</v>
      </c>
      <c r="C24" s="51">
        <v>1989</v>
      </c>
      <c r="D24" s="51" t="s">
        <v>55</v>
      </c>
      <c r="E24" s="31" t="s">
        <v>64</v>
      </c>
      <c r="F24" s="77">
        <v>49.6</v>
      </c>
      <c r="G24" s="53">
        <f t="shared" si="0"/>
        <v>645.52238805970148</v>
      </c>
      <c r="H24" s="50"/>
      <c r="I24" s="158" t="s">
        <v>198</v>
      </c>
    </row>
    <row r="25" spans="1:261" x14ac:dyDescent="0.25">
      <c r="A25" s="51">
        <v>18</v>
      </c>
      <c r="B25" s="97" t="s">
        <v>141</v>
      </c>
      <c r="C25" s="15">
        <v>2004</v>
      </c>
      <c r="D25" s="15" t="s">
        <v>123</v>
      </c>
      <c r="E25" s="29" t="s">
        <v>129</v>
      </c>
      <c r="F25" s="19">
        <v>46.6</v>
      </c>
      <c r="G25" s="53">
        <f t="shared" si="0"/>
        <v>589.55223880597009</v>
      </c>
      <c r="H25" s="48"/>
      <c r="I25" s="22" t="s">
        <v>150</v>
      </c>
    </row>
    <row r="26" spans="1:261" x14ac:dyDescent="0.25">
      <c r="A26" s="51">
        <v>19</v>
      </c>
      <c r="B26" s="33" t="s">
        <v>90</v>
      </c>
      <c r="C26" s="51">
        <v>1989</v>
      </c>
      <c r="D26" s="51" t="s">
        <v>55</v>
      </c>
      <c r="E26" s="31" t="s">
        <v>0</v>
      </c>
      <c r="F26" s="77">
        <v>46.3</v>
      </c>
      <c r="G26" s="53">
        <f t="shared" si="0"/>
        <v>583.95522388059692</v>
      </c>
      <c r="H26" s="50"/>
      <c r="I26" s="25" t="s">
        <v>47</v>
      </c>
    </row>
    <row r="27" spans="1:261" x14ac:dyDescent="0.25">
      <c r="A27" s="51">
        <v>20</v>
      </c>
      <c r="B27" s="451" t="s">
        <v>278</v>
      </c>
      <c r="C27" s="51"/>
      <c r="D27" s="15" t="s">
        <v>123</v>
      </c>
      <c r="E27" s="31" t="s">
        <v>66</v>
      </c>
      <c r="F27" s="391">
        <v>44.8</v>
      </c>
      <c r="G27" s="53">
        <f t="shared" si="0"/>
        <v>555.97014925373128</v>
      </c>
      <c r="H27" s="50"/>
      <c r="I27" s="399" t="s">
        <v>279</v>
      </c>
    </row>
    <row r="28" spans="1:261" x14ac:dyDescent="0.25">
      <c r="A28" s="51">
        <v>21</v>
      </c>
      <c r="B28" s="33" t="s">
        <v>100</v>
      </c>
      <c r="C28" s="51" t="s">
        <v>73</v>
      </c>
      <c r="D28" s="51" t="s">
        <v>123</v>
      </c>
      <c r="E28" s="31" t="s">
        <v>0</v>
      </c>
      <c r="F28" s="77">
        <v>42.8</v>
      </c>
      <c r="G28" s="53">
        <f t="shared" si="0"/>
        <v>518.65671641791039</v>
      </c>
      <c r="H28" s="50"/>
      <c r="I28" s="25" t="s">
        <v>39</v>
      </c>
    </row>
    <row r="29" spans="1:261" x14ac:dyDescent="0.25">
      <c r="A29" s="51">
        <v>22</v>
      </c>
      <c r="B29" s="33" t="s">
        <v>69</v>
      </c>
      <c r="C29" s="51">
        <v>2001</v>
      </c>
      <c r="D29" s="15" t="s">
        <v>123</v>
      </c>
      <c r="E29" s="31" t="s">
        <v>64</v>
      </c>
      <c r="F29" s="77">
        <v>41.3</v>
      </c>
      <c r="G29" s="53">
        <f t="shared" si="0"/>
        <v>490.67164179104469</v>
      </c>
      <c r="H29" s="50"/>
      <c r="I29" s="158" t="s">
        <v>198</v>
      </c>
    </row>
    <row r="30" spans="1:261" x14ac:dyDescent="0.25">
      <c r="A30" s="51">
        <v>23</v>
      </c>
      <c r="B30" s="33" t="s">
        <v>74</v>
      </c>
      <c r="C30" s="51">
        <v>1988</v>
      </c>
      <c r="D30" s="51" t="s">
        <v>55</v>
      </c>
      <c r="E30" s="31" t="s">
        <v>66</v>
      </c>
      <c r="F30" s="77">
        <v>41.2</v>
      </c>
      <c r="G30" s="53">
        <f t="shared" si="0"/>
        <v>488.80597014925377</v>
      </c>
      <c r="H30" s="50"/>
      <c r="I30" s="25" t="s">
        <v>53</v>
      </c>
    </row>
    <row r="31" spans="1:261" x14ac:dyDescent="0.25">
      <c r="A31" s="51">
        <v>24</v>
      </c>
      <c r="B31" s="33" t="s">
        <v>29</v>
      </c>
      <c r="C31" s="51" t="s">
        <v>68</v>
      </c>
      <c r="D31" s="51" t="s">
        <v>122</v>
      </c>
      <c r="E31" s="31" t="s">
        <v>0</v>
      </c>
      <c r="F31" s="77">
        <v>40.799999999999997</v>
      </c>
      <c r="G31" s="53">
        <f t="shared" si="0"/>
        <v>481.3432835820895</v>
      </c>
      <c r="H31" s="50"/>
      <c r="I31" s="25" t="s">
        <v>3</v>
      </c>
    </row>
    <row r="32" spans="1:261" x14ac:dyDescent="0.25">
      <c r="A32" s="51">
        <v>25</v>
      </c>
      <c r="B32" s="33" t="s">
        <v>72</v>
      </c>
      <c r="C32" s="51" t="s">
        <v>73</v>
      </c>
      <c r="D32" s="51" t="s">
        <v>123</v>
      </c>
      <c r="E32" s="31" t="s">
        <v>0</v>
      </c>
      <c r="F32" s="77">
        <v>40</v>
      </c>
      <c r="G32" s="53">
        <f t="shared" si="0"/>
        <v>466.41791044776119</v>
      </c>
      <c r="H32" s="50"/>
      <c r="I32" s="25" t="s">
        <v>39</v>
      </c>
    </row>
    <row r="33" spans="1:9" x14ac:dyDescent="0.25">
      <c r="A33" s="51">
        <v>26</v>
      </c>
      <c r="B33" s="97" t="s">
        <v>138</v>
      </c>
      <c r="C33" s="15">
        <v>2008</v>
      </c>
      <c r="D33" s="15" t="s">
        <v>122</v>
      </c>
      <c r="E33" s="29" t="s">
        <v>129</v>
      </c>
      <c r="F33" s="19">
        <v>39.9</v>
      </c>
      <c r="G33" s="53">
        <f t="shared" si="0"/>
        <v>464.55223880597015</v>
      </c>
      <c r="H33" s="48"/>
      <c r="I33" s="22" t="s">
        <v>150</v>
      </c>
    </row>
    <row r="34" spans="1:9" x14ac:dyDescent="0.25">
      <c r="A34" s="51">
        <v>28</v>
      </c>
      <c r="B34" s="33" t="s">
        <v>107</v>
      </c>
      <c r="C34" s="51" t="s">
        <v>73</v>
      </c>
      <c r="D34" s="15" t="s">
        <v>123</v>
      </c>
      <c r="E34" s="31" t="s">
        <v>0</v>
      </c>
      <c r="F34" s="77">
        <v>38.5</v>
      </c>
      <c r="G34" s="53">
        <f t="shared" si="0"/>
        <v>438.43283582089549</v>
      </c>
      <c r="H34" s="50"/>
      <c r="I34" s="25" t="s">
        <v>3</v>
      </c>
    </row>
    <row r="35" spans="1:9" x14ac:dyDescent="0.25">
      <c r="A35" s="51">
        <v>29</v>
      </c>
      <c r="B35" s="33" t="s">
        <v>149</v>
      </c>
      <c r="C35" s="51">
        <v>2001</v>
      </c>
      <c r="D35" s="15" t="s">
        <v>123</v>
      </c>
      <c r="E35" s="31" t="s">
        <v>66</v>
      </c>
      <c r="F35" s="77">
        <v>38.5</v>
      </c>
      <c r="G35" s="53">
        <f t="shared" si="0"/>
        <v>438.43283582089549</v>
      </c>
      <c r="H35" s="50"/>
      <c r="I35" s="25" t="s">
        <v>53</v>
      </c>
    </row>
    <row r="36" spans="1:9" x14ac:dyDescent="0.25">
      <c r="A36" s="51">
        <v>30</v>
      </c>
      <c r="B36" s="97" t="s">
        <v>280</v>
      </c>
      <c r="C36" s="15">
        <v>2011</v>
      </c>
      <c r="D36" s="15" t="s">
        <v>124</v>
      </c>
      <c r="E36" s="29" t="s">
        <v>129</v>
      </c>
      <c r="F36" s="503">
        <v>38.5</v>
      </c>
      <c r="G36" s="53">
        <f t="shared" si="0"/>
        <v>438.43283582089549</v>
      </c>
      <c r="H36" s="48"/>
      <c r="I36" s="22" t="s">
        <v>281</v>
      </c>
    </row>
    <row r="37" spans="1:9" x14ac:dyDescent="0.25">
      <c r="A37" s="51">
        <v>31</v>
      </c>
      <c r="B37" s="33" t="s">
        <v>101</v>
      </c>
      <c r="C37" s="51" t="s">
        <v>73</v>
      </c>
      <c r="D37" s="15" t="s">
        <v>123</v>
      </c>
      <c r="E37" s="31" t="s">
        <v>66</v>
      </c>
      <c r="F37" s="77">
        <v>37</v>
      </c>
      <c r="G37" s="53">
        <f t="shared" si="0"/>
        <v>410.44776119402985</v>
      </c>
      <c r="H37" s="50"/>
      <c r="I37" s="25" t="s">
        <v>46</v>
      </c>
    </row>
    <row r="38" spans="1:9" x14ac:dyDescent="0.25">
      <c r="A38" s="51">
        <v>32</v>
      </c>
      <c r="B38" s="33" t="s">
        <v>31</v>
      </c>
      <c r="C38" s="51" t="s">
        <v>77</v>
      </c>
      <c r="D38" s="51" t="s">
        <v>122</v>
      </c>
      <c r="E38" s="31" t="s">
        <v>0</v>
      </c>
      <c r="F38" s="77">
        <v>35.700000000000003</v>
      </c>
      <c r="G38" s="53">
        <f t="shared" si="0"/>
        <v>386.19402985074635</v>
      </c>
      <c r="H38" s="50"/>
      <c r="I38" s="25" t="s">
        <v>28</v>
      </c>
    </row>
    <row r="39" spans="1:9" x14ac:dyDescent="0.25">
      <c r="A39" s="51">
        <v>33</v>
      </c>
      <c r="B39" s="33" t="s">
        <v>92</v>
      </c>
      <c r="C39" s="51" t="s">
        <v>84</v>
      </c>
      <c r="D39" s="15" t="s">
        <v>124</v>
      </c>
      <c r="E39" s="31" t="s">
        <v>66</v>
      </c>
      <c r="F39" s="77">
        <v>35.4</v>
      </c>
      <c r="G39" s="53">
        <f t="shared" si="0"/>
        <v>380.59701492537312</v>
      </c>
      <c r="H39" s="50"/>
      <c r="I39" s="25" t="s">
        <v>53</v>
      </c>
    </row>
    <row r="40" spans="1:9" x14ac:dyDescent="0.25">
      <c r="A40" s="51">
        <v>34</v>
      </c>
      <c r="B40" s="33" t="s">
        <v>98</v>
      </c>
      <c r="C40" s="51">
        <v>2003</v>
      </c>
      <c r="D40" s="15" t="s">
        <v>123</v>
      </c>
      <c r="E40" s="31" t="s">
        <v>66</v>
      </c>
      <c r="F40" s="77">
        <v>30.6</v>
      </c>
      <c r="G40" s="53">
        <f t="shared" si="0"/>
        <v>291.04477611940302</v>
      </c>
      <c r="H40" s="50"/>
      <c r="I40" s="25" t="s">
        <v>53</v>
      </c>
    </row>
    <row r="41" spans="1:9" ht="15.75" customHeight="1" x14ac:dyDescent="0.25">
      <c r="A41" s="51">
        <v>35</v>
      </c>
      <c r="B41" s="379" t="s">
        <v>248</v>
      </c>
      <c r="C41" s="118">
        <v>2014</v>
      </c>
      <c r="D41" s="141" t="s">
        <v>125</v>
      </c>
      <c r="E41" s="336" t="s">
        <v>129</v>
      </c>
      <c r="F41" s="77">
        <v>30.3</v>
      </c>
      <c r="G41" s="53">
        <f t="shared" si="0"/>
        <v>285.44776119402985</v>
      </c>
      <c r="H41" s="132"/>
      <c r="I41" s="380" t="s">
        <v>263</v>
      </c>
    </row>
    <row r="42" spans="1:9" ht="16.5" customHeight="1" x14ac:dyDescent="0.25">
      <c r="A42" s="51">
        <v>36</v>
      </c>
      <c r="B42" s="97" t="s">
        <v>128</v>
      </c>
      <c r="C42" s="15">
        <v>2012</v>
      </c>
      <c r="D42" s="15" t="s">
        <v>124</v>
      </c>
      <c r="E42" s="29" t="s">
        <v>129</v>
      </c>
      <c r="F42" s="19">
        <v>29.6</v>
      </c>
      <c r="G42" s="53">
        <f t="shared" si="0"/>
        <v>272.38805970149258</v>
      </c>
      <c r="H42" s="48"/>
      <c r="I42" s="22" t="s">
        <v>150</v>
      </c>
    </row>
    <row r="43" spans="1:9" x14ac:dyDescent="0.25">
      <c r="A43" s="51">
        <v>37</v>
      </c>
      <c r="B43" s="33" t="s">
        <v>19</v>
      </c>
      <c r="C43" s="51" t="s">
        <v>94</v>
      </c>
      <c r="D43" s="15" t="s">
        <v>124</v>
      </c>
      <c r="E43" s="31" t="s">
        <v>6</v>
      </c>
      <c r="F43" s="19">
        <v>29.2</v>
      </c>
      <c r="G43" s="53">
        <f t="shared" si="0"/>
        <v>264.92537313432837</v>
      </c>
      <c r="H43" s="4"/>
      <c r="I43" s="157" t="s">
        <v>196</v>
      </c>
    </row>
    <row r="44" spans="1:9" x14ac:dyDescent="0.25">
      <c r="A44" s="51">
        <v>38</v>
      </c>
      <c r="B44" s="97" t="s">
        <v>133</v>
      </c>
      <c r="C44" s="15">
        <v>2014</v>
      </c>
      <c r="D44" s="15" t="s">
        <v>124</v>
      </c>
      <c r="E44" s="29" t="s">
        <v>129</v>
      </c>
      <c r="F44" s="77">
        <v>28.6</v>
      </c>
      <c r="G44" s="53">
        <f t="shared" si="0"/>
        <v>253.73134328358211</v>
      </c>
      <c r="H44" s="48"/>
      <c r="I44" s="74" t="s">
        <v>195</v>
      </c>
    </row>
    <row r="45" spans="1:9" x14ac:dyDescent="0.25">
      <c r="A45" s="51">
        <v>39</v>
      </c>
      <c r="B45" s="33" t="s">
        <v>63</v>
      </c>
      <c r="C45" s="51">
        <v>1996</v>
      </c>
      <c r="D45" s="51" t="s">
        <v>49</v>
      </c>
      <c r="E45" s="31" t="s">
        <v>64</v>
      </c>
      <c r="F45" s="77">
        <v>21.6</v>
      </c>
      <c r="G45" s="53">
        <f t="shared" si="0"/>
        <v>123.13432835820899</v>
      </c>
      <c r="H45" s="50"/>
      <c r="I45" s="25" t="s">
        <v>103</v>
      </c>
    </row>
    <row r="46" spans="1:9" x14ac:dyDescent="0.25">
      <c r="A46"/>
      <c r="B46"/>
      <c r="C46"/>
      <c r="D46"/>
      <c r="E46"/>
      <c r="F46"/>
      <c r="G46"/>
      <c r="H46"/>
      <c r="I46"/>
    </row>
    <row r="47" spans="1:9" x14ac:dyDescent="0.25">
      <c r="A47" s="416" t="s">
        <v>236</v>
      </c>
      <c r="B47" s="417"/>
      <c r="C47" s="417"/>
      <c r="D47" s="417"/>
      <c r="E47" s="418"/>
      <c r="F47" s="419"/>
      <c r="G47" s="144">
        <v>68.599999999999994</v>
      </c>
      <c r="H47" s="420"/>
      <c r="I47" s="531">
        <v>1000</v>
      </c>
    </row>
    <row r="48" spans="1:9" x14ac:dyDescent="0.25">
      <c r="A48" s="68" t="s">
        <v>265</v>
      </c>
      <c r="B48"/>
      <c r="C48"/>
      <c r="D48"/>
      <c r="E48"/>
      <c r="F48"/>
      <c r="G48"/>
      <c r="H48"/>
      <c r="I48"/>
    </row>
    <row r="49" spans="1:9" x14ac:dyDescent="0.25">
      <c r="A49" s="276"/>
      <c r="B49" s="218"/>
      <c r="C49" s="279"/>
      <c r="D49" s="217"/>
      <c r="E49" s="217"/>
      <c r="F49" s="387"/>
      <c r="G49" s="217"/>
      <c r="H49" s="217"/>
      <c r="I49" s="217"/>
    </row>
    <row r="50" spans="1:9" ht="21.75" customHeight="1" x14ac:dyDescent="0.25">
      <c r="A50" s="617" t="s">
        <v>259</v>
      </c>
      <c r="B50" s="617"/>
      <c r="C50" s="617"/>
      <c r="D50" s="617"/>
      <c r="E50" s="617"/>
      <c r="F50" s="617"/>
      <c r="G50" s="617"/>
      <c r="H50" s="617"/>
      <c r="I50" s="617"/>
    </row>
    <row r="51" spans="1:9" ht="21" customHeight="1" x14ac:dyDescent="0.25">
      <c r="A51" s="617"/>
      <c r="B51" s="617"/>
      <c r="C51" s="617"/>
      <c r="D51" s="617"/>
      <c r="E51" s="617"/>
      <c r="F51" s="617"/>
      <c r="G51" s="617"/>
      <c r="H51" s="617"/>
      <c r="I51" s="617"/>
    </row>
    <row r="52" spans="1:9" ht="15.75" customHeight="1" x14ac:dyDescent="0.25">
      <c r="A52" s="633" t="s">
        <v>266</v>
      </c>
      <c r="B52" s="633"/>
      <c r="C52" s="633"/>
      <c r="D52" s="633"/>
      <c r="E52" s="633"/>
      <c r="F52" s="633"/>
      <c r="G52" s="633"/>
      <c r="H52" s="633"/>
      <c r="I52" s="633"/>
    </row>
    <row r="53" spans="1:9" x14ac:dyDescent="0.25">
      <c r="A53" s="626" t="s">
        <v>158</v>
      </c>
      <c r="B53" s="626"/>
      <c r="C53" s="626"/>
      <c r="D53" s="626"/>
      <c r="E53" s="626"/>
      <c r="F53" s="626"/>
      <c r="G53" s="626"/>
      <c r="H53" s="626"/>
      <c r="I53" s="626"/>
    </row>
    <row r="54" spans="1:9" x14ac:dyDescent="0.25">
      <c r="A54" s="626" t="s">
        <v>180</v>
      </c>
      <c r="B54" s="626"/>
      <c r="C54" s="626"/>
      <c r="D54" s="626"/>
      <c r="E54" s="626"/>
      <c r="F54" s="626"/>
      <c r="G54" s="626"/>
      <c r="H54" s="626"/>
      <c r="I54" s="626"/>
    </row>
    <row r="55" spans="1:9" ht="15.75" customHeight="1" x14ac:dyDescent="0.25">
      <c r="A55" s="626" t="s">
        <v>174</v>
      </c>
      <c r="B55" s="626"/>
      <c r="C55" s="626"/>
      <c r="D55" s="626"/>
      <c r="E55" s="626"/>
      <c r="F55" s="626"/>
      <c r="G55" s="626"/>
      <c r="H55" s="626"/>
      <c r="I55" s="626"/>
    </row>
    <row r="56" spans="1:9" x14ac:dyDescent="0.25">
      <c r="A56" s="113"/>
      <c r="B56" s="104" t="s">
        <v>156</v>
      </c>
      <c r="C56" s="109"/>
      <c r="D56" s="107" t="s">
        <v>157</v>
      </c>
      <c r="E56" s="111"/>
      <c r="F56" s="385"/>
      <c r="G56" s="114" t="s">
        <v>160</v>
      </c>
      <c r="H56" s="113"/>
      <c r="I56" s="73"/>
    </row>
    <row r="57" spans="1:9" x14ac:dyDescent="0.25">
      <c r="A57" s="634" t="s">
        <v>174</v>
      </c>
      <c r="B57" s="635"/>
      <c r="C57" s="636" t="s">
        <v>161</v>
      </c>
      <c r="D57" s="636" t="s">
        <v>162</v>
      </c>
      <c r="E57" s="636" t="s">
        <v>163</v>
      </c>
      <c r="F57" s="639" t="s">
        <v>255</v>
      </c>
      <c r="G57" s="640"/>
      <c r="H57" s="640"/>
      <c r="I57" s="641"/>
    </row>
    <row r="58" spans="1:9" ht="15.75" customHeight="1" x14ac:dyDescent="0.25">
      <c r="A58" s="642" t="s">
        <v>169</v>
      </c>
      <c r="B58" s="636" t="s">
        <v>170</v>
      </c>
      <c r="C58" s="637"/>
      <c r="D58" s="637"/>
      <c r="E58" s="637"/>
      <c r="F58" s="629" t="s">
        <v>164</v>
      </c>
      <c r="G58" s="467" t="s">
        <v>165</v>
      </c>
      <c r="H58" s="631" t="s">
        <v>166</v>
      </c>
      <c r="I58" s="604" t="s">
        <v>167</v>
      </c>
    </row>
    <row r="59" spans="1:9" ht="15.75" customHeight="1" x14ac:dyDescent="0.25">
      <c r="A59" s="643"/>
      <c r="B59" s="638"/>
      <c r="C59" s="638"/>
      <c r="D59" s="638"/>
      <c r="E59" s="638"/>
      <c r="F59" s="630"/>
      <c r="G59" s="467" t="s">
        <v>171</v>
      </c>
      <c r="H59" s="632"/>
      <c r="I59" s="605"/>
    </row>
    <row r="60" spans="1:9" x14ac:dyDescent="0.25">
      <c r="A60" s="466">
        <v>1</v>
      </c>
      <c r="B60" s="33" t="s">
        <v>30</v>
      </c>
      <c r="C60" s="51" t="s">
        <v>68</v>
      </c>
      <c r="D60" s="51" t="s">
        <v>122</v>
      </c>
      <c r="E60" s="31" t="s">
        <v>0</v>
      </c>
      <c r="F60" s="391">
        <v>51.4</v>
      </c>
      <c r="G60" s="155">
        <f t="shared" ref="G60:G82" si="1">(F60-10)*1000/41.4</f>
        <v>1000</v>
      </c>
      <c r="H60" s="127">
        <v>1</v>
      </c>
      <c r="I60" s="146" t="s">
        <v>198</v>
      </c>
    </row>
    <row r="61" spans="1:9" x14ac:dyDescent="0.25">
      <c r="A61" s="466">
        <v>2</v>
      </c>
      <c r="B61" s="97" t="s">
        <v>145</v>
      </c>
      <c r="C61" s="51" t="s">
        <v>77</v>
      </c>
      <c r="D61" s="51" t="s">
        <v>122</v>
      </c>
      <c r="E61" s="60" t="s">
        <v>129</v>
      </c>
      <c r="F61" s="77">
        <v>49.7</v>
      </c>
      <c r="G61" s="119">
        <f t="shared" si="1"/>
        <v>958.93719806763283</v>
      </c>
      <c r="H61" s="128">
        <v>2</v>
      </c>
      <c r="I61" s="74" t="s">
        <v>151</v>
      </c>
    </row>
    <row r="62" spans="1:9" x14ac:dyDescent="0.25">
      <c r="A62" s="466">
        <v>3</v>
      </c>
      <c r="B62" s="97" t="s">
        <v>138</v>
      </c>
      <c r="C62" s="51">
        <v>2008</v>
      </c>
      <c r="D62" s="51" t="s">
        <v>122</v>
      </c>
      <c r="E62" s="60" t="s">
        <v>129</v>
      </c>
      <c r="F62" s="452">
        <v>41.6</v>
      </c>
      <c r="G62" s="119">
        <f t="shared" si="1"/>
        <v>763.28502415458945</v>
      </c>
      <c r="H62" s="129">
        <v>3</v>
      </c>
      <c r="I62" s="74" t="s">
        <v>260</v>
      </c>
    </row>
    <row r="63" spans="1:9" x14ac:dyDescent="0.25">
      <c r="A63" s="466">
        <v>4</v>
      </c>
      <c r="B63" s="33" t="s">
        <v>29</v>
      </c>
      <c r="C63" s="51" t="s">
        <v>68</v>
      </c>
      <c r="D63" s="51" t="s">
        <v>122</v>
      </c>
      <c r="E63" s="31" t="s">
        <v>0</v>
      </c>
      <c r="F63" s="77">
        <v>40.799999999999997</v>
      </c>
      <c r="G63" s="119">
        <f t="shared" si="1"/>
        <v>743.9613526570048</v>
      </c>
      <c r="H63" s="130">
        <v>4</v>
      </c>
      <c r="I63" s="146" t="s">
        <v>3</v>
      </c>
    </row>
    <row r="64" spans="1:9" x14ac:dyDescent="0.25">
      <c r="A64" s="466">
        <v>5</v>
      </c>
      <c r="B64" s="97" t="s">
        <v>275</v>
      </c>
      <c r="C64" s="51">
        <v>2011</v>
      </c>
      <c r="D64" s="51" t="s">
        <v>124</v>
      </c>
      <c r="E64" s="31" t="s">
        <v>129</v>
      </c>
      <c r="F64" s="427">
        <v>38.5</v>
      </c>
      <c r="G64" s="119">
        <f t="shared" si="1"/>
        <v>688.40579710144925</v>
      </c>
      <c r="H64" s="131">
        <v>5</v>
      </c>
      <c r="I64" s="74" t="s">
        <v>267</v>
      </c>
    </row>
    <row r="65" spans="1:9" x14ac:dyDescent="0.25">
      <c r="A65" s="466">
        <v>6</v>
      </c>
      <c r="B65" s="33" t="s">
        <v>31</v>
      </c>
      <c r="C65" s="51" t="s">
        <v>77</v>
      </c>
      <c r="D65" s="51" t="s">
        <v>122</v>
      </c>
      <c r="E65" s="31" t="s">
        <v>0</v>
      </c>
      <c r="F65" s="77">
        <v>35.700000000000003</v>
      </c>
      <c r="G65" s="119">
        <f t="shared" si="1"/>
        <v>620.77294685990353</v>
      </c>
      <c r="H65" s="132">
        <v>6</v>
      </c>
      <c r="I65" s="25" t="s">
        <v>28</v>
      </c>
    </row>
    <row r="66" spans="1:9" x14ac:dyDescent="0.25">
      <c r="A66" s="466">
        <v>7</v>
      </c>
      <c r="B66" s="33" t="s">
        <v>92</v>
      </c>
      <c r="C66" s="51" t="s">
        <v>84</v>
      </c>
      <c r="D66" s="51" t="s">
        <v>122</v>
      </c>
      <c r="E66" s="31" t="s">
        <v>66</v>
      </c>
      <c r="F66" s="77">
        <v>35.4</v>
      </c>
      <c r="G66" s="119">
        <f t="shared" si="1"/>
        <v>613.52657004830917</v>
      </c>
      <c r="H66" s="132">
        <v>7</v>
      </c>
      <c r="I66" s="25" t="s">
        <v>53</v>
      </c>
    </row>
    <row r="67" spans="1:9" ht="33.75" x14ac:dyDescent="0.25">
      <c r="A67" s="466">
        <v>8</v>
      </c>
      <c r="B67" s="382" t="s">
        <v>248</v>
      </c>
      <c r="C67" s="118">
        <v>2014</v>
      </c>
      <c r="D67" s="141" t="s">
        <v>125</v>
      </c>
      <c r="E67" s="336" t="s">
        <v>129</v>
      </c>
      <c r="F67" s="391">
        <v>30.3</v>
      </c>
      <c r="G67" s="119">
        <f t="shared" si="1"/>
        <v>490.33816425120773</v>
      </c>
      <c r="H67" s="132">
        <v>9</v>
      </c>
      <c r="I67" s="365" t="s">
        <v>282</v>
      </c>
    </row>
    <row r="68" spans="1:9" x14ac:dyDescent="0.25">
      <c r="A68" s="466">
        <v>9</v>
      </c>
      <c r="B68" s="97" t="s">
        <v>128</v>
      </c>
      <c r="C68" s="51">
        <v>2012</v>
      </c>
      <c r="D68" s="51" t="s">
        <v>124</v>
      </c>
      <c r="E68" s="60" t="s">
        <v>129</v>
      </c>
      <c r="F68" s="77">
        <v>29.6</v>
      </c>
      <c r="G68" s="119">
        <f t="shared" si="1"/>
        <v>473.42995169082127</v>
      </c>
      <c r="H68" s="132">
        <v>8</v>
      </c>
      <c r="I68" s="74" t="s">
        <v>130</v>
      </c>
    </row>
    <row r="69" spans="1:9" x14ac:dyDescent="0.25">
      <c r="A69" s="466">
        <v>10</v>
      </c>
      <c r="B69" s="33" t="s">
        <v>19</v>
      </c>
      <c r="C69" s="51" t="s">
        <v>94</v>
      </c>
      <c r="D69" s="51" t="s">
        <v>124</v>
      </c>
      <c r="E69" s="31" t="s">
        <v>6</v>
      </c>
      <c r="F69" s="77">
        <v>29.2</v>
      </c>
      <c r="G69" s="119">
        <f t="shared" si="1"/>
        <v>463.768115942029</v>
      </c>
      <c r="H69" s="132">
        <v>10</v>
      </c>
      <c r="I69" s="146" t="s">
        <v>196</v>
      </c>
    </row>
    <row r="70" spans="1:9" x14ac:dyDescent="0.25">
      <c r="A70" s="466">
        <v>11</v>
      </c>
      <c r="B70" s="97" t="s">
        <v>133</v>
      </c>
      <c r="C70" s="51">
        <v>2014</v>
      </c>
      <c r="D70" s="51" t="s">
        <v>125</v>
      </c>
      <c r="E70" s="60" t="s">
        <v>129</v>
      </c>
      <c r="F70" s="77">
        <v>28.6</v>
      </c>
      <c r="G70" s="119">
        <f t="shared" si="1"/>
        <v>449.27536231884062</v>
      </c>
      <c r="H70" s="132">
        <v>11</v>
      </c>
      <c r="I70" s="74" t="s">
        <v>195</v>
      </c>
    </row>
    <row r="71" spans="1:9" ht="16.5" thickBot="1" x14ac:dyDescent="0.3">
      <c r="A71" s="499">
        <v>12</v>
      </c>
      <c r="B71" s="37" t="s">
        <v>17</v>
      </c>
      <c r="C71" s="55" t="s">
        <v>93</v>
      </c>
      <c r="D71" s="55" t="s">
        <v>124</v>
      </c>
      <c r="E71" s="38" t="s">
        <v>6</v>
      </c>
      <c r="F71" s="135">
        <v>28.1</v>
      </c>
      <c r="G71" s="500">
        <f t="shared" si="1"/>
        <v>437.19806763285027</v>
      </c>
      <c r="H71" s="137">
        <v>12</v>
      </c>
      <c r="I71" s="501" t="s">
        <v>196</v>
      </c>
    </row>
    <row r="72" spans="1:9" ht="16.5" thickTop="1" x14ac:dyDescent="0.25">
      <c r="A72" s="469">
        <v>13</v>
      </c>
      <c r="B72" s="475" t="s">
        <v>131</v>
      </c>
      <c r="C72" s="58">
        <v>2013</v>
      </c>
      <c r="D72" s="58" t="s">
        <v>124</v>
      </c>
      <c r="E72" s="476" t="s">
        <v>129</v>
      </c>
      <c r="F72" s="138">
        <v>25.5</v>
      </c>
      <c r="G72" s="498">
        <f t="shared" si="1"/>
        <v>374.39613526570048</v>
      </c>
      <c r="H72" s="70"/>
      <c r="I72" s="199" t="s">
        <v>130</v>
      </c>
    </row>
    <row r="73" spans="1:9" x14ac:dyDescent="0.25">
      <c r="A73" s="466">
        <v>14</v>
      </c>
      <c r="B73" s="147" t="s">
        <v>197</v>
      </c>
      <c r="C73" s="5">
        <v>2013</v>
      </c>
      <c r="D73" s="51" t="s">
        <v>124</v>
      </c>
      <c r="E73" s="60" t="s">
        <v>129</v>
      </c>
      <c r="F73" s="138">
        <v>24.9</v>
      </c>
      <c r="G73" s="119">
        <f t="shared" si="1"/>
        <v>359.90338164251204</v>
      </c>
      <c r="H73" s="4"/>
      <c r="I73" s="74" t="s">
        <v>195</v>
      </c>
    </row>
    <row r="74" spans="1:9" x14ac:dyDescent="0.25">
      <c r="A74" s="466">
        <v>15</v>
      </c>
      <c r="B74" s="33" t="s">
        <v>22</v>
      </c>
      <c r="C74" s="51" t="s">
        <v>93</v>
      </c>
      <c r="D74" s="51" t="s">
        <v>124</v>
      </c>
      <c r="E74" s="31" t="s">
        <v>6</v>
      </c>
      <c r="F74" s="77">
        <v>24.7</v>
      </c>
      <c r="G74" s="119">
        <f t="shared" si="1"/>
        <v>355.07246376811594</v>
      </c>
      <c r="H74" s="4"/>
      <c r="I74" s="146" t="s">
        <v>198</v>
      </c>
    </row>
    <row r="75" spans="1:9" x14ac:dyDescent="0.25">
      <c r="A75" s="466">
        <v>16</v>
      </c>
      <c r="B75" s="33" t="s">
        <v>201</v>
      </c>
      <c r="C75" s="51">
        <v>2009</v>
      </c>
      <c r="D75" s="51" t="s">
        <v>122</v>
      </c>
      <c r="E75" s="60" t="s">
        <v>129</v>
      </c>
      <c r="F75" s="77">
        <v>24.3</v>
      </c>
      <c r="G75" s="119">
        <f t="shared" si="1"/>
        <v>345.41062801932367</v>
      </c>
      <c r="H75" s="33"/>
      <c r="I75" s="74" t="s">
        <v>202</v>
      </c>
    </row>
    <row r="76" spans="1:9" x14ac:dyDescent="0.25">
      <c r="A76" s="466">
        <v>17</v>
      </c>
      <c r="B76" s="33" t="s">
        <v>16</v>
      </c>
      <c r="C76" s="51" t="s">
        <v>87</v>
      </c>
      <c r="D76" s="51" t="s">
        <v>86</v>
      </c>
      <c r="E76" s="31" t="s">
        <v>0</v>
      </c>
      <c r="F76" s="77">
        <v>21.4</v>
      </c>
      <c r="G76" s="119">
        <f t="shared" si="1"/>
        <v>275.36231884057969</v>
      </c>
      <c r="H76" s="33"/>
      <c r="I76" s="146" t="s">
        <v>199</v>
      </c>
    </row>
    <row r="77" spans="1:9" x14ac:dyDescent="0.25">
      <c r="A77" s="466">
        <v>18</v>
      </c>
      <c r="B77" s="33" t="s">
        <v>114</v>
      </c>
      <c r="C77" s="51" t="s">
        <v>37</v>
      </c>
      <c r="D77" s="51" t="s">
        <v>122</v>
      </c>
      <c r="E77" s="31" t="s">
        <v>66</v>
      </c>
      <c r="F77" s="77">
        <v>20.399999999999999</v>
      </c>
      <c r="G77" s="119">
        <f t="shared" si="1"/>
        <v>251.20772946859901</v>
      </c>
      <c r="H77" s="33"/>
      <c r="I77" s="25" t="s">
        <v>53</v>
      </c>
    </row>
    <row r="78" spans="1:9" x14ac:dyDescent="0.25">
      <c r="A78" s="466">
        <v>19</v>
      </c>
      <c r="B78" s="33" t="s">
        <v>121</v>
      </c>
      <c r="C78" s="51" t="s">
        <v>93</v>
      </c>
      <c r="D78" s="51" t="s">
        <v>124</v>
      </c>
      <c r="E78" s="31" t="s">
        <v>66</v>
      </c>
      <c r="F78" s="77">
        <v>18.399999999999999</v>
      </c>
      <c r="G78" s="119">
        <f t="shared" si="1"/>
        <v>202.89855072463763</v>
      </c>
      <c r="H78" s="33"/>
      <c r="I78" s="25" t="s">
        <v>53</v>
      </c>
    </row>
    <row r="79" spans="1:9" x14ac:dyDescent="0.25">
      <c r="A79" s="466">
        <v>20</v>
      </c>
      <c r="B79" s="97" t="s">
        <v>134</v>
      </c>
      <c r="C79" s="51">
        <v>2011</v>
      </c>
      <c r="D79" s="51" t="s">
        <v>124</v>
      </c>
      <c r="E79" s="60" t="s">
        <v>129</v>
      </c>
      <c r="F79" s="77">
        <v>17.7</v>
      </c>
      <c r="G79" s="119">
        <f t="shared" si="1"/>
        <v>185.9903381642512</v>
      </c>
      <c r="H79" s="33"/>
      <c r="I79" s="74" t="s">
        <v>195</v>
      </c>
    </row>
    <row r="80" spans="1:9" x14ac:dyDescent="0.25">
      <c r="A80" s="466">
        <v>21</v>
      </c>
      <c r="B80" s="33" t="s">
        <v>24</v>
      </c>
      <c r="C80" s="51" t="s">
        <v>68</v>
      </c>
      <c r="D80" s="51" t="s">
        <v>122</v>
      </c>
      <c r="E80" s="31" t="s">
        <v>0</v>
      </c>
      <c r="F80" s="77">
        <v>17.600000000000001</v>
      </c>
      <c r="G80" s="119">
        <f t="shared" si="1"/>
        <v>183.5748792270532</v>
      </c>
      <c r="H80" s="33"/>
      <c r="I80" s="25" t="s">
        <v>3</v>
      </c>
    </row>
    <row r="81" spans="1:9" x14ac:dyDescent="0.25">
      <c r="A81" s="466">
        <v>22</v>
      </c>
      <c r="B81" s="33" t="s">
        <v>18</v>
      </c>
      <c r="C81" s="51" t="s">
        <v>87</v>
      </c>
      <c r="D81" s="51" t="s">
        <v>86</v>
      </c>
      <c r="E81" s="31" t="s">
        <v>6</v>
      </c>
      <c r="F81" s="77">
        <v>15.7</v>
      </c>
      <c r="G81" s="119">
        <f t="shared" si="1"/>
        <v>137.68115942028984</v>
      </c>
      <c r="H81" s="33"/>
      <c r="I81" s="25" t="s">
        <v>47</v>
      </c>
    </row>
    <row r="82" spans="1:9" x14ac:dyDescent="0.25">
      <c r="A82" s="466">
        <v>23</v>
      </c>
      <c r="B82" s="33" t="s">
        <v>120</v>
      </c>
      <c r="C82" s="51" t="s">
        <v>116</v>
      </c>
      <c r="D82" s="51" t="s">
        <v>124</v>
      </c>
      <c r="E82" s="31" t="s">
        <v>66</v>
      </c>
      <c r="F82" s="77">
        <v>14.6</v>
      </c>
      <c r="G82" s="119">
        <f t="shared" si="1"/>
        <v>111.11111111111111</v>
      </c>
      <c r="H82" s="33"/>
      <c r="I82" s="25" t="s">
        <v>53</v>
      </c>
    </row>
    <row r="83" spans="1:9" x14ac:dyDescent="0.25">
      <c r="A83" s="152" t="s">
        <v>287</v>
      </c>
      <c r="B83" s="152"/>
      <c r="C83" s="153"/>
      <c r="D83" s="153"/>
      <c r="E83" s="153"/>
      <c r="F83" s="388"/>
      <c r="G83" s="154"/>
      <c r="H83" s="144">
        <v>51.4</v>
      </c>
      <c r="I83" s="151"/>
    </row>
    <row r="84" spans="1:9" x14ac:dyDescent="0.25">
      <c r="A84" s="276" t="s">
        <v>258</v>
      </c>
      <c r="B84" s="218"/>
      <c r="C84" s="279"/>
      <c r="D84" s="217"/>
      <c r="E84" s="217"/>
      <c r="F84" s="387"/>
      <c r="G84" s="217"/>
      <c r="H84" s="217"/>
      <c r="I84" s="217"/>
    </row>
    <row r="85" spans="1:9" ht="15.75" customHeight="1" x14ac:dyDescent="0.25">
      <c r="A85" s="617" t="s">
        <v>259</v>
      </c>
      <c r="B85" s="617"/>
      <c r="C85" s="617"/>
      <c r="D85" s="617"/>
      <c r="E85" s="617"/>
      <c r="F85" s="617"/>
      <c r="G85" s="617"/>
      <c r="H85" s="617"/>
      <c r="I85" s="617"/>
    </row>
    <row r="86" spans="1:9" x14ac:dyDescent="0.25">
      <c r="A86" s="617"/>
      <c r="B86" s="617"/>
      <c r="C86" s="617"/>
      <c r="D86" s="617"/>
      <c r="E86" s="617"/>
      <c r="F86" s="617"/>
      <c r="G86" s="617"/>
      <c r="H86" s="617"/>
      <c r="I86" s="617"/>
    </row>
    <row r="87" spans="1:9" x14ac:dyDescent="0.25">
      <c r="C87" s="1"/>
      <c r="D87" s="1"/>
      <c r="E87" s="1"/>
      <c r="F87" s="335"/>
      <c r="G87" s="1"/>
      <c r="I87" s="7"/>
    </row>
    <row r="88" spans="1:9" x14ac:dyDescent="0.25">
      <c r="A88" s="7"/>
      <c r="B88" s="7"/>
      <c r="C88" s="7"/>
      <c r="D88" s="7"/>
      <c r="E88" s="7"/>
      <c r="F88" s="389"/>
      <c r="G88" s="7"/>
      <c r="H88" s="7"/>
      <c r="I88" s="7"/>
    </row>
    <row r="89" spans="1:9" x14ac:dyDescent="0.25">
      <c r="A89" s="99"/>
      <c r="B89" s="82"/>
      <c r="C89" s="72"/>
      <c r="D89" s="72"/>
      <c r="E89" s="468"/>
      <c r="F89" s="386"/>
      <c r="G89" s="91"/>
      <c r="H89" s="82"/>
      <c r="I89" s="110"/>
    </row>
    <row r="90" spans="1:9" x14ac:dyDescent="0.25">
      <c r="A90" s="99"/>
      <c r="B90" s="82"/>
      <c r="C90" s="72"/>
      <c r="D90" s="72"/>
      <c r="E90" s="468"/>
      <c r="F90" s="386"/>
      <c r="G90" s="91"/>
      <c r="H90" s="82"/>
      <c r="I90" s="110"/>
    </row>
    <row r="91" spans="1:9" x14ac:dyDescent="0.25">
      <c r="A91" s="99"/>
      <c r="B91" s="82"/>
      <c r="C91" s="72"/>
      <c r="D91" s="72"/>
      <c r="E91" s="468"/>
      <c r="F91" s="386"/>
      <c r="G91" s="91"/>
      <c r="H91" s="82"/>
      <c r="I91" s="110"/>
    </row>
    <row r="92" spans="1:9" x14ac:dyDescent="0.25">
      <c r="A92" s="99"/>
      <c r="B92" s="82"/>
      <c r="C92" s="72"/>
      <c r="D92" s="72"/>
      <c r="E92" s="468"/>
      <c r="F92" s="386"/>
      <c r="G92" s="91"/>
      <c r="H92" s="82"/>
      <c r="I92" s="110"/>
    </row>
    <row r="93" spans="1:9" x14ac:dyDescent="0.25">
      <c r="A93" s="99"/>
      <c r="B93" s="82"/>
      <c r="C93" s="72"/>
      <c r="D93" s="72"/>
      <c r="E93" s="468"/>
      <c r="F93" s="386"/>
      <c r="G93" s="91"/>
      <c r="H93" s="82"/>
      <c r="I93" s="110"/>
    </row>
    <row r="94" spans="1:9" x14ac:dyDescent="0.25">
      <c r="A94" s="99"/>
      <c r="B94" s="82"/>
      <c r="C94" s="72"/>
      <c r="D94" s="72"/>
      <c r="E94" s="468"/>
      <c r="F94" s="386"/>
      <c r="G94" s="91"/>
      <c r="H94" s="82"/>
      <c r="I94" s="110"/>
    </row>
    <row r="95" spans="1:9" x14ac:dyDescent="0.25">
      <c r="A95" s="99"/>
      <c r="B95" s="82"/>
      <c r="C95" s="72"/>
      <c r="D95" s="72"/>
      <c r="E95" s="468"/>
      <c r="F95" s="386"/>
      <c r="G95" s="91"/>
      <c r="H95" s="82"/>
      <c r="I95" s="110"/>
    </row>
    <row r="96" spans="1:9" x14ac:dyDescent="0.25">
      <c r="A96" s="99"/>
      <c r="B96" s="82"/>
      <c r="C96" s="72"/>
      <c r="D96" s="72"/>
      <c r="E96" s="468"/>
      <c r="F96" s="386"/>
      <c r="G96" s="91"/>
      <c r="H96" s="82"/>
      <c r="I96" s="110"/>
    </row>
    <row r="97" spans="1:9" x14ac:dyDescent="0.25">
      <c r="A97" s="99"/>
      <c r="B97" s="82"/>
      <c r="C97" s="72"/>
      <c r="D97" s="72"/>
      <c r="E97" s="468"/>
      <c r="F97" s="386"/>
      <c r="G97" s="91"/>
      <c r="H97" s="82"/>
      <c r="I97" s="110"/>
    </row>
    <row r="98" spans="1:9" x14ac:dyDescent="0.25">
      <c r="A98" s="99"/>
      <c r="B98" s="82"/>
      <c r="C98" s="72"/>
      <c r="D98" s="72"/>
      <c r="E98" s="468"/>
      <c r="F98" s="386"/>
      <c r="G98" s="91"/>
      <c r="H98" s="82"/>
      <c r="I98" s="110"/>
    </row>
    <row r="99" spans="1:9" x14ac:dyDescent="0.25">
      <c r="A99" s="99"/>
      <c r="B99" s="82"/>
      <c r="C99" s="72"/>
      <c r="D99" s="72"/>
      <c r="E99" s="468"/>
      <c r="F99" s="386"/>
      <c r="G99" s="91"/>
      <c r="H99" s="82"/>
      <c r="I99" s="110"/>
    </row>
    <row r="100" spans="1:9" x14ac:dyDescent="0.25">
      <c r="A100" s="99"/>
      <c r="B100" s="82"/>
      <c r="C100" s="72"/>
      <c r="D100" s="72"/>
      <c r="E100" s="468"/>
      <c r="F100" s="386"/>
      <c r="G100" s="91"/>
      <c r="H100" s="82"/>
      <c r="I100" s="110"/>
    </row>
    <row r="101" spans="1:9" x14ac:dyDescent="0.25">
      <c r="A101" s="99"/>
      <c r="B101" s="82"/>
      <c r="C101" s="72"/>
      <c r="D101" s="72"/>
      <c r="E101" s="468"/>
      <c r="F101" s="386"/>
      <c r="G101" s="91"/>
      <c r="H101" s="82"/>
      <c r="I101" s="110"/>
    </row>
    <row r="102" spans="1:9" x14ac:dyDescent="0.25">
      <c r="A102" s="99"/>
      <c r="B102" s="82"/>
      <c r="C102" s="72"/>
      <c r="D102" s="72"/>
      <c r="E102" s="468"/>
      <c r="F102" s="386"/>
      <c r="G102" s="91"/>
      <c r="H102" s="82"/>
      <c r="I102" s="110"/>
    </row>
    <row r="103" spans="1:9" x14ac:dyDescent="0.25">
      <c r="A103" s="99"/>
      <c r="B103" s="82"/>
      <c r="C103" s="72"/>
      <c r="D103" s="72"/>
      <c r="E103" s="468"/>
      <c r="F103" s="386"/>
      <c r="G103" s="91"/>
      <c r="H103" s="82"/>
      <c r="I103" s="110"/>
    </row>
    <row r="104" spans="1:9" x14ac:dyDescent="0.25">
      <c r="A104" s="633" t="s">
        <v>254</v>
      </c>
      <c r="B104" s="633"/>
      <c r="C104" s="633"/>
      <c r="D104" s="633"/>
      <c r="E104" s="633"/>
      <c r="F104" s="633"/>
      <c r="G104" s="633"/>
      <c r="H104" s="633"/>
      <c r="I104" s="633"/>
    </row>
    <row r="105" spans="1:9" ht="15.75" customHeight="1" x14ac:dyDescent="0.25">
      <c r="A105" s="628" t="s">
        <v>158</v>
      </c>
      <c r="B105" s="628"/>
      <c r="C105" s="628"/>
      <c r="D105" s="628"/>
      <c r="E105" s="628"/>
      <c r="F105" s="628"/>
      <c r="G105" s="628"/>
      <c r="H105" s="628"/>
      <c r="I105" s="628"/>
    </row>
    <row r="106" spans="1:9" ht="15.75" customHeight="1" x14ac:dyDescent="0.25">
      <c r="A106" s="628" t="s">
        <v>180</v>
      </c>
      <c r="B106" s="628"/>
      <c r="C106" s="628"/>
      <c r="D106" s="628"/>
      <c r="E106" s="628"/>
      <c r="F106" s="628"/>
      <c r="G106" s="628"/>
      <c r="H106" s="628"/>
      <c r="I106" s="628"/>
    </row>
    <row r="107" spans="1:9" x14ac:dyDescent="0.25">
      <c r="A107" s="628" t="s">
        <v>181</v>
      </c>
      <c r="B107" s="628"/>
      <c r="C107" s="628"/>
      <c r="D107" s="628"/>
      <c r="E107" s="628"/>
      <c r="F107" s="628"/>
      <c r="G107" s="628"/>
      <c r="H107" s="628"/>
      <c r="I107" s="628"/>
    </row>
    <row r="108" spans="1:9" x14ac:dyDescent="0.25">
      <c r="A108" s="65"/>
      <c r="B108" s="186" t="s">
        <v>156</v>
      </c>
      <c r="C108" s="7"/>
      <c r="D108" s="187" t="s">
        <v>157</v>
      </c>
      <c r="E108" s="188"/>
      <c r="F108" s="389"/>
      <c r="G108" s="112" t="s">
        <v>160</v>
      </c>
      <c r="H108" s="65"/>
      <c r="I108" s="73"/>
    </row>
    <row r="109" spans="1:9" x14ac:dyDescent="0.25">
      <c r="A109" s="634" t="s">
        <v>173</v>
      </c>
      <c r="B109" s="635"/>
      <c r="C109" s="636" t="s">
        <v>161</v>
      </c>
      <c r="D109" s="636" t="s">
        <v>162</v>
      </c>
      <c r="E109" s="636" t="s">
        <v>163</v>
      </c>
      <c r="F109" s="639" t="s">
        <v>255</v>
      </c>
      <c r="G109" s="640"/>
      <c r="H109" s="640"/>
      <c r="I109" s="641"/>
    </row>
    <row r="110" spans="1:9" ht="15.75" customHeight="1" x14ac:dyDescent="0.25">
      <c r="A110" s="642" t="s">
        <v>169</v>
      </c>
      <c r="B110" s="636" t="s">
        <v>170</v>
      </c>
      <c r="C110" s="637"/>
      <c r="D110" s="637"/>
      <c r="E110" s="637"/>
      <c r="F110" s="629" t="s">
        <v>164</v>
      </c>
      <c r="G110" s="467" t="s">
        <v>165</v>
      </c>
      <c r="H110" s="631" t="s">
        <v>166</v>
      </c>
      <c r="I110" s="604" t="s">
        <v>167</v>
      </c>
    </row>
    <row r="111" spans="1:9" x14ac:dyDescent="0.25">
      <c r="A111" s="643"/>
      <c r="B111" s="638"/>
      <c r="C111" s="638"/>
      <c r="D111" s="638"/>
      <c r="E111" s="638"/>
      <c r="F111" s="630"/>
      <c r="G111" s="467" t="s">
        <v>171</v>
      </c>
      <c r="H111" s="632"/>
      <c r="I111" s="605"/>
    </row>
    <row r="112" spans="1:9" ht="15.75" customHeight="1" x14ac:dyDescent="0.25">
      <c r="A112" s="518">
        <v>1</v>
      </c>
      <c r="B112" s="33" t="s">
        <v>139</v>
      </c>
      <c r="C112" s="51" t="s">
        <v>93</v>
      </c>
      <c r="D112" s="51" t="s">
        <v>124</v>
      </c>
      <c r="E112" s="60" t="s">
        <v>129</v>
      </c>
      <c r="F112" s="77">
        <v>35.6</v>
      </c>
      <c r="G112" s="145">
        <f t="shared" ref="G112:G130" si="2">(F112-2)*1000/33.6</f>
        <v>1000</v>
      </c>
      <c r="H112" s="127">
        <v>1</v>
      </c>
      <c r="I112" s="74" t="s">
        <v>195</v>
      </c>
    </row>
    <row r="113" spans="1:9" ht="33.75" x14ac:dyDescent="0.25">
      <c r="A113" s="518">
        <v>2</v>
      </c>
      <c r="B113" s="382" t="s">
        <v>248</v>
      </c>
      <c r="C113" s="118">
        <v>2014</v>
      </c>
      <c r="D113" s="141" t="s">
        <v>125</v>
      </c>
      <c r="E113" s="336" t="s">
        <v>129</v>
      </c>
      <c r="F113" s="452">
        <v>30.3</v>
      </c>
      <c r="G113" s="207">
        <f t="shared" si="2"/>
        <v>842.2619047619047</v>
      </c>
      <c r="H113" s="128">
        <v>2</v>
      </c>
      <c r="I113" s="365" t="s">
        <v>282</v>
      </c>
    </row>
    <row r="114" spans="1:9" x14ac:dyDescent="0.25">
      <c r="A114" s="518">
        <v>3</v>
      </c>
      <c r="B114" s="33" t="s">
        <v>128</v>
      </c>
      <c r="C114" s="51">
        <v>2012</v>
      </c>
      <c r="D114" s="51" t="s">
        <v>124</v>
      </c>
      <c r="E114" s="60" t="s">
        <v>129</v>
      </c>
      <c r="F114" s="77">
        <v>29.6</v>
      </c>
      <c r="G114" s="45">
        <f t="shared" si="2"/>
        <v>821.42857142857144</v>
      </c>
      <c r="H114" s="367" t="s">
        <v>272</v>
      </c>
      <c r="I114" s="74" t="s">
        <v>130</v>
      </c>
    </row>
    <row r="115" spans="1:9" x14ac:dyDescent="0.25">
      <c r="A115" s="518">
        <v>4</v>
      </c>
      <c r="B115" s="33" t="s">
        <v>19</v>
      </c>
      <c r="C115" s="51" t="s">
        <v>94</v>
      </c>
      <c r="D115" s="51" t="s">
        <v>124</v>
      </c>
      <c r="E115" s="31" t="s">
        <v>6</v>
      </c>
      <c r="F115" s="77">
        <v>29.2</v>
      </c>
      <c r="G115" s="45">
        <f t="shared" si="2"/>
        <v>809.52380952380952</v>
      </c>
      <c r="H115" s="502" t="s">
        <v>283</v>
      </c>
      <c r="I115" s="146" t="s">
        <v>196</v>
      </c>
    </row>
    <row r="116" spans="1:9" x14ac:dyDescent="0.25">
      <c r="A116" s="518">
        <v>5</v>
      </c>
      <c r="B116" s="97" t="s">
        <v>133</v>
      </c>
      <c r="C116" s="51">
        <v>2014</v>
      </c>
      <c r="D116" s="51" t="s">
        <v>125</v>
      </c>
      <c r="E116" s="60" t="s">
        <v>129</v>
      </c>
      <c r="F116" s="77">
        <v>28.6</v>
      </c>
      <c r="G116" s="45">
        <f t="shared" si="2"/>
        <v>791.66666666666663</v>
      </c>
      <c r="H116" s="131">
        <v>5</v>
      </c>
      <c r="I116" s="74" t="s">
        <v>195</v>
      </c>
    </row>
    <row r="117" spans="1:9" x14ac:dyDescent="0.25">
      <c r="A117" s="518">
        <v>6</v>
      </c>
      <c r="B117" s="33" t="s">
        <v>17</v>
      </c>
      <c r="C117" s="51" t="s">
        <v>93</v>
      </c>
      <c r="D117" s="51" t="s">
        <v>124</v>
      </c>
      <c r="E117" s="31" t="s">
        <v>6</v>
      </c>
      <c r="F117" s="77">
        <v>28.1</v>
      </c>
      <c r="G117" s="45">
        <f t="shared" si="2"/>
        <v>776.78571428571422</v>
      </c>
      <c r="H117" s="132">
        <v>6</v>
      </c>
      <c r="I117" s="146" t="s">
        <v>196</v>
      </c>
    </row>
    <row r="118" spans="1:9" x14ac:dyDescent="0.25">
      <c r="A118" s="518">
        <v>7</v>
      </c>
      <c r="B118" s="97" t="s">
        <v>131</v>
      </c>
      <c r="C118" s="51">
        <v>2013</v>
      </c>
      <c r="D118" s="51" t="s">
        <v>124</v>
      </c>
      <c r="E118" s="60" t="s">
        <v>129</v>
      </c>
      <c r="F118" s="77">
        <v>25.5</v>
      </c>
      <c r="G118" s="45">
        <f t="shared" si="2"/>
        <v>699.40476190476193</v>
      </c>
      <c r="H118" s="132">
        <v>7</v>
      </c>
      <c r="I118" s="74" t="s">
        <v>130</v>
      </c>
    </row>
    <row r="119" spans="1:9" x14ac:dyDescent="0.25">
      <c r="A119" s="518">
        <v>8</v>
      </c>
      <c r="B119" s="147" t="s">
        <v>197</v>
      </c>
      <c r="C119" s="5">
        <v>2013</v>
      </c>
      <c r="D119" s="51" t="s">
        <v>124</v>
      </c>
      <c r="E119" s="60" t="s">
        <v>129</v>
      </c>
      <c r="F119" s="19">
        <v>24.9</v>
      </c>
      <c r="G119" s="45">
        <f t="shared" si="2"/>
        <v>681.54761904761904</v>
      </c>
      <c r="H119" s="132">
        <v>8</v>
      </c>
      <c r="I119" s="74" t="s">
        <v>195</v>
      </c>
    </row>
    <row r="120" spans="1:9" x14ac:dyDescent="0.25">
      <c r="A120" s="518">
        <v>9</v>
      </c>
      <c r="B120" s="33" t="s">
        <v>22</v>
      </c>
      <c r="C120" s="51" t="s">
        <v>93</v>
      </c>
      <c r="D120" s="51" t="s">
        <v>124</v>
      </c>
      <c r="E120" s="31" t="s">
        <v>6</v>
      </c>
      <c r="F120" s="77">
        <v>24.7</v>
      </c>
      <c r="G120" s="45">
        <f t="shared" si="2"/>
        <v>675.59523809523807</v>
      </c>
      <c r="H120" s="132">
        <v>9</v>
      </c>
      <c r="I120" s="146" t="s">
        <v>198</v>
      </c>
    </row>
    <row r="121" spans="1:9" x14ac:dyDescent="0.25">
      <c r="A121" s="518">
        <v>10</v>
      </c>
      <c r="B121" s="33" t="s">
        <v>16</v>
      </c>
      <c r="C121" s="51" t="s">
        <v>87</v>
      </c>
      <c r="D121" s="51" t="s">
        <v>86</v>
      </c>
      <c r="E121" s="31" t="s">
        <v>0</v>
      </c>
      <c r="F121" s="77">
        <v>21.4</v>
      </c>
      <c r="G121" s="45">
        <f t="shared" si="2"/>
        <v>577.38095238095241</v>
      </c>
      <c r="H121" s="132">
        <v>10</v>
      </c>
      <c r="I121" s="146" t="s">
        <v>199</v>
      </c>
    </row>
    <row r="122" spans="1:9" x14ac:dyDescent="0.25">
      <c r="A122" s="4">
        <v>11</v>
      </c>
      <c r="B122" s="33" t="s">
        <v>121</v>
      </c>
      <c r="C122" s="51" t="s">
        <v>93</v>
      </c>
      <c r="D122" s="51" t="s">
        <v>124</v>
      </c>
      <c r="E122" s="31" t="s">
        <v>66</v>
      </c>
      <c r="F122" s="77">
        <v>18.399999999999999</v>
      </c>
      <c r="G122" s="45">
        <f t="shared" si="2"/>
        <v>488.09523809523807</v>
      </c>
      <c r="H122" s="132">
        <v>11</v>
      </c>
      <c r="I122" s="25" t="s">
        <v>53</v>
      </c>
    </row>
    <row r="123" spans="1:9" ht="16.5" thickBot="1" x14ac:dyDescent="0.3">
      <c r="A123" s="368">
        <v>12</v>
      </c>
      <c r="B123" s="37" t="s">
        <v>18</v>
      </c>
      <c r="C123" s="55" t="s">
        <v>87</v>
      </c>
      <c r="D123" s="55" t="s">
        <v>86</v>
      </c>
      <c r="E123" s="38" t="s">
        <v>6</v>
      </c>
      <c r="F123" s="135">
        <v>15.7</v>
      </c>
      <c r="G123" s="148">
        <f t="shared" si="2"/>
        <v>407.73809523809524</v>
      </c>
      <c r="H123" s="137">
        <v>12</v>
      </c>
      <c r="I123" s="374" t="s">
        <v>47</v>
      </c>
    </row>
    <row r="124" spans="1:9" ht="16.5" thickTop="1" x14ac:dyDescent="0.25">
      <c r="A124" s="4">
        <v>13</v>
      </c>
      <c r="B124" s="369" t="s">
        <v>132</v>
      </c>
      <c r="C124" s="370">
        <v>2014</v>
      </c>
      <c r="D124" s="371" t="s">
        <v>124</v>
      </c>
      <c r="E124" s="372" t="s">
        <v>129</v>
      </c>
      <c r="F124" s="18">
        <v>15.1</v>
      </c>
      <c r="G124" s="149">
        <f t="shared" si="2"/>
        <v>389.88095238095235</v>
      </c>
      <c r="H124" s="373"/>
      <c r="I124" s="199" t="s">
        <v>195</v>
      </c>
    </row>
    <row r="125" spans="1:9" x14ac:dyDescent="0.25">
      <c r="A125" s="70">
        <v>14</v>
      </c>
      <c r="B125" s="35" t="s">
        <v>120</v>
      </c>
      <c r="C125" s="58" t="s">
        <v>116</v>
      </c>
      <c r="D125" s="58" t="s">
        <v>124</v>
      </c>
      <c r="E125" s="41" t="s">
        <v>66</v>
      </c>
      <c r="F125" s="138">
        <v>14.6</v>
      </c>
      <c r="G125" s="149">
        <f t="shared" si="2"/>
        <v>375</v>
      </c>
      <c r="H125" s="150"/>
      <c r="I125" s="75" t="s">
        <v>53</v>
      </c>
    </row>
    <row r="126" spans="1:9" x14ac:dyDescent="0.25">
      <c r="A126" s="4">
        <v>15</v>
      </c>
      <c r="B126" s="33" t="s">
        <v>134</v>
      </c>
      <c r="C126" s="51">
        <v>2011</v>
      </c>
      <c r="D126" s="51" t="s">
        <v>124</v>
      </c>
      <c r="E126" s="60" t="s">
        <v>129</v>
      </c>
      <c r="F126" s="77">
        <v>13.2</v>
      </c>
      <c r="G126" s="45">
        <f t="shared" si="2"/>
        <v>333.33333333333331</v>
      </c>
      <c r="H126" s="48"/>
      <c r="I126" s="74" t="s">
        <v>130</v>
      </c>
    </row>
    <row r="127" spans="1:9" ht="15.75" customHeight="1" x14ac:dyDescent="0.25">
      <c r="A127" s="4">
        <v>16</v>
      </c>
      <c r="B127" s="147" t="s">
        <v>200</v>
      </c>
      <c r="C127" s="5">
        <v>2014</v>
      </c>
      <c r="D127" s="51" t="s">
        <v>124</v>
      </c>
      <c r="E127" s="60" t="s">
        <v>129</v>
      </c>
      <c r="F127" s="15">
        <v>12.9</v>
      </c>
      <c r="G127" s="45">
        <f t="shared" si="2"/>
        <v>324.40476190476187</v>
      </c>
      <c r="H127" s="48"/>
      <c r="I127" s="74" t="s">
        <v>195</v>
      </c>
    </row>
    <row r="128" spans="1:9" ht="15.75" customHeight="1" x14ac:dyDescent="0.25">
      <c r="A128" s="4">
        <v>17</v>
      </c>
      <c r="B128" s="33" t="s">
        <v>119</v>
      </c>
      <c r="C128" s="51" t="s">
        <v>94</v>
      </c>
      <c r="D128" s="51" t="s">
        <v>124</v>
      </c>
      <c r="E128" s="31" t="s">
        <v>66</v>
      </c>
      <c r="F128" s="77">
        <v>11.9</v>
      </c>
      <c r="G128" s="45">
        <f t="shared" si="2"/>
        <v>294.64285714285711</v>
      </c>
      <c r="H128" s="48"/>
      <c r="I128" s="25" t="s">
        <v>53</v>
      </c>
    </row>
    <row r="129" spans="1:9" ht="15.75" customHeight="1" x14ac:dyDescent="0.25">
      <c r="A129" s="4">
        <v>18</v>
      </c>
      <c r="B129" s="147" t="s">
        <v>135</v>
      </c>
      <c r="C129" s="5">
        <v>2013</v>
      </c>
      <c r="D129" s="51" t="s">
        <v>124</v>
      </c>
      <c r="E129" s="60" t="s">
        <v>129</v>
      </c>
      <c r="F129" s="15">
        <v>10.8</v>
      </c>
      <c r="G129" s="45">
        <f t="shared" si="2"/>
        <v>261.90476190476187</v>
      </c>
      <c r="H129" s="48"/>
      <c r="I129" s="74" t="s">
        <v>195</v>
      </c>
    </row>
    <row r="130" spans="1:9" ht="15.75" customHeight="1" x14ac:dyDescent="0.25">
      <c r="A130" s="4">
        <v>19</v>
      </c>
      <c r="B130" s="33" t="s">
        <v>113</v>
      </c>
      <c r="C130" s="51" t="s">
        <v>94</v>
      </c>
      <c r="D130" s="51" t="s">
        <v>124</v>
      </c>
      <c r="E130" s="31" t="s">
        <v>66</v>
      </c>
      <c r="F130" s="77">
        <v>10.5</v>
      </c>
      <c r="G130" s="45">
        <f t="shared" si="2"/>
        <v>252.97619047619045</v>
      </c>
      <c r="H130" s="48"/>
      <c r="I130" s="25" t="s">
        <v>53</v>
      </c>
    </row>
    <row r="131" spans="1:9" ht="15.75" customHeight="1" x14ac:dyDescent="0.25">
      <c r="A131" s="152" t="s">
        <v>287</v>
      </c>
      <c r="B131" s="152"/>
      <c r="C131" s="153"/>
      <c r="D131" s="153"/>
      <c r="E131" s="153"/>
      <c r="F131" s="388"/>
      <c r="G131" s="154"/>
      <c r="H131" s="198">
        <v>35.6</v>
      </c>
      <c r="I131" s="151"/>
    </row>
    <row r="132" spans="1:9" ht="15.75" customHeight="1" x14ac:dyDescent="0.25">
      <c r="A132" s="7"/>
      <c r="B132" s="7"/>
      <c r="C132" s="7"/>
      <c r="D132" s="7"/>
      <c r="E132" s="7"/>
      <c r="F132" s="389"/>
      <c r="G132" s="7"/>
      <c r="H132" s="7"/>
      <c r="I132" s="7"/>
    </row>
    <row r="133" spans="1:9" ht="15.75" customHeight="1" x14ac:dyDescent="0.25">
      <c r="A133" s="276" t="s">
        <v>258</v>
      </c>
      <c r="B133" s="218"/>
      <c r="C133" s="279"/>
      <c r="D133" s="217"/>
      <c r="E133" s="217"/>
      <c r="F133" s="387"/>
      <c r="G133" s="217"/>
      <c r="H133" s="217"/>
      <c r="I133" s="217"/>
    </row>
    <row r="134" spans="1:9" ht="15.75" customHeight="1" x14ac:dyDescent="0.25">
      <c r="A134" s="617" t="s">
        <v>259</v>
      </c>
      <c r="B134" s="617"/>
      <c r="C134" s="617"/>
      <c r="D134" s="617"/>
      <c r="E134" s="617"/>
      <c r="F134" s="617"/>
      <c r="G134" s="617"/>
      <c r="H134" s="617"/>
      <c r="I134" s="617"/>
    </row>
    <row r="135" spans="1:9" ht="15.75" customHeight="1" x14ac:dyDescent="0.25">
      <c r="A135" s="617"/>
      <c r="B135" s="617"/>
      <c r="C135" s="617"/>
      <c r="D135" s="617"/>
      <c r="E135" s="617"/>
      <c r="F135" s="617"/>
      <c r="G135" s="617"/>
      <c r="H135" s="617"/>
      <c r="I135" s="617"/>
    </row>
    <row r="136" spans="1:9" x14ac:dyDescent="0.25">
      <c r="A136" s="7"/>
      <c r="B136" s="7"/>
      <c r="C136" s="7"/>
      <c r="D136" s="7"/>
      <c r="E136" s="7"/>
      <c r="F136" s="389"/>
      <c r="G136" s="7"/>
      <c r="H136" s="7"/>
      <c r="I136" s="7"/>
    </row>
    <row r="137" spans="1:9" x14ac:dyDescent="0.25">
      <c r="A137" s="7"/>
      <c r="B137" s="7"/>
      <c r="C137" s="7"/>
      <c r="D137" s="7"/>
      <c r="E137" s="7"/>
      <c r="F137" s="389"/>
      <c r="G137" s="7"/>
      <c r="H137" s="7"/>
      <c r="I137" s="7"/>
    </row>
    <row r="138" spans="1:9" x14ac:dyDescent="0.25">
      <c r="A138" s="68"/>
      <c r="B138" s="68"/>
      <c r="C138" s="96"/>
      <c r="D138" s="96"/>
      <c r="E138" s="96"/>
      <c r="F138" s="337"/>
      <c r="G138" s="177"/>
      <c r="H138" s="68"/>
      <c r="I138" s="73"/>
    </row>
    <row r="139" spans="1:9" x14ac:dyDescent="0.25">
      <c r="A139" s="68"/>
      <c r="B139" s="68"/>
      <c r="C139" s="96"/>
      <c r="D139" s="96"/>
      <c r="E139" s="96"/>
      <c r="F139" s="337"/>
      <c r="G139" s="177"/>
      <c r="H139" s="68"/>
      <c r="I139" s="73"/>
    </row>
    <row r="140" spans="1:9" x14ac:dyDescent="0.25">
      <c r="A140" s="68"/>
      <c r="B140" s="68"/>
      <c r="C140" s="96"/>
      <c r="D140" s="96"/>
      <c r="E140" s="96"/>
      <c r="F140" s="337"/>
      <c r="G140" s="177"/>
      <c r="H140" s="68"/>
      <c r="I140" s="73"/>
    </row>
    <row r="141" spans="1:9" x14ac:dyDescent="0.25">
      <c r="A141" s="68"/>
      <c r="B141" s="68"/>
      <c r="C141" s="96"/>
      <c r="D141" s="96"/>
      <c r="E141" s="96"/>
      <c r="F141" s="337"/>
      <c r="G141" s="177"/>
      <c r="H141" s="68"/>
      <c r="I141" s="73"/>
    </row>
    <row r="142" spans="1:9" x14ac:dyDescent="0.25">
      <c r="A142" s="68"/>
      <c r="B142" s="68"/>
      <c r="C142" s="96"/>
      <c r="D142" s="96"/>
      <c r="E142" s="96"/>
      <c r="F142" s="337"/>
      <c r="G142" s="177"/>
      <c r="H142" s="68"/>
      <c r="I142" s="73"/>
    </row>
    <row r="143" spans="1:9" x14ac:dyDescent="0.25">
      <c r="A143" s="68"/>
      <c r="B143" s="68"/>
      <c r="C143" s="96"/>
      <c r="D143" s="96"/>
      <c r="E143" s="96"/>
      <c r="F143" s="337"/>
      <c r="G143" s="177"/>
      <c r="H143" s="68"/>
      <c r="I143" s="73"/>
    </row>
    <row r="144" spans="1:9" x14ac:dyDescent="0.25">
      <c r="A144" s="68"/>
      <c r="B144" s="68"/>
      <c r="C144" s="96"/>
      <c r="D144" s="96"/>
      <c r="E144" s="96"/>
      <c r="F144" s="337"/>
      <c r="G144" s="177"/>
      <c r="H144" s="68"/>
      <c r="I144" s="73"/>
    </row>
    <row r="145" spans="1:9" x14ac:dyDescent="0.25">
      <c r="A145" s="68"/>
      <c r="B145" s="68"/>
      <c r="C145" s="96"/>
      <c r="D145" s="96"/>
      <c r="E145" s="96"/>
      <c r="F145" s="337"/>
      <c r="G145" s="177"/>
      <c r="H145" s="68"/>
      <c r="I145" s="73"/>
    </row>
    <row r="146" spans="1:9" x14ac:dyDescent="0.25">
      <c r="A146" s="68"/>
      <c r="B146" s="68"/>
      <c r="C146" s="96"/>
      <c r="D146" s="96"/>
      <c r="E146" s="96"/>
      <c r="F146" s="337"/>
      <c r="G146" s="177"/>
      <c r="H146" s="68"/>
      <c r="I146" s="73"/>
    </row>
    <row r="147" spans="1:9" x14ac:dyDescent="0.25">
      <c r="A147" s="68"/>
      <c r="B147" s="68"/>
      <c r="C147" s="96"/>
      <c r="D147" s="96"/>
      <c r="E147" s="96"/>
      <c r="F147" s="337"/>
      <c r="G147" s="177"/>
      <c r="H147" s="68"/>
      <c r="I147" s="73"/>
    </row>
    <row r="148" spans="1:9" x14ac:dyDescent="0.25">
      <c r="A148" s="68"/>
      <c r="B148" s="68"/>
      <c r="C148" s="96"/>
      <c r="D148" s="96"/>
      <c r="E148" s="96"/>
      <c r="F148" s="337"/>
      <c r="G148" s="177"/>
      <c r="H148" s="68"/>
      <c r="I148" s="73"/>
    </row>
    <row r="149" spans="1:9" x14ac:dyDescent="0.25">
      <c r="A149" s="68"/>
      <c r="B149" s="68"/>
      <c r="C149" s="96"/>
      <c r="D149" s="96"/>
      <c r="E149" s="96"/>
      <c r="F149" s="337"/>
      <c r="G149" s="177"/>
      <c r="H149" s="68"/>
      <c r="I149" s="73"/>
    </row>
    <row r="150" spans="1:9" x14ac:dyDescent="0.25">
      <c r="A150" s="68"/>
      <c r="B150" s="68"/>
      <c r="C150" s="96"/>
      <c r="D150" s="96"/>
      <c r="E150" s="96"/>
      <c r="F150" s="337"/>
      <c r="G150" s="177"/>
      <c r="H150" s="68"/>
      <c r="I150" s="73"/>
    </row>
    <row r="151" spans="1:9" x14ac:dyDescent="0.25">
      <c r="A151" s="68"/>
      <c r="B151" s="68"/>
      <c r="C151" s="96"/>
      <c r="D151" s="96"/>
      <c r="E151" s="96"/>
      <c r="F151" s="337"/>
      <c r="G151" s="177"/>
      <c r="H151" s="68"/>
      <c r="I151" s="73"/>
    </row>
    <row r="152" spans="1:9" x14ac:dyDescent="0.25">
      <c r="A152" s="68"/>
      <c r="B152" s="68"/>
      <c r="C152" s="96"/>
      <c r="D152" s="96"/>
      <c r="E152" s="96"/>
      <c r="F152" s="337"/>
      <c r="G152" s="177"/>
      <c r="H152" s="68"/>
      <c r="I152" s="73"/>
    </row>
    <row r="153" spans="1:9" x14ac:dyDescent="0.25">
      <c r="A153" s="68"/>
      <c r="B153" s="68"/>
      <c r="C153" s="96"/>
      <c r="D153" s="96"/>
      <c r="E153" s="96"/>
      <c r="F153" s="337"/>
      <c r="G153" s="177"/>
      <c r="H153" s="68"/>
      <c r="I153" s="73"/>
    </row>
    <row r="154" spans="1:9" x14ac:dyDescent="0.25">
      <c r="A154" s="68"/>
      <c r="B154" s="68"/>
      <c r="C154" s="96"/>
      <c r="D154" s="96"/>
      <c r="E154" s="96"/>
      <c r="F154" s="337"/>
      <c r="G154" s="177"/>
      <c r="H154" s="68"/>
      <c r="I154" s="73"/>
    </row>
    <row r="155" spans="1:9" x14ac:dyDescent="0.25">
      <c r="A155" s="68"/>
      <c r="B155" s="68"/>
      <c r="C155" s="96"/>
      <c r="D155" s="96"/>
      <c r="E155" s="96"/>
      <c r="F155" s="337"/>
      <c r="G155" s="177"/>
      <c r="H155" s="68"/>
      <c r="I155" s="73"/>
    </row>
    <row r="156" spans="1:9" x14ac:dyDescent="0.25">
      <c r="A156" s="68"/>
      <c r="B156" s="68"/>
      <c r="C156" s="96"/>
      <c r="D156" s="96"/>
      <c r="E156" s="96"/>
      <c r="F156" s="337"/>
      <c r="G156" s="177"/>
      <c r="H156" s="68"/>
      <c r="I156" s="73"/>
    </row>
    <row r="157" spans="1:9" x14ac:dyDescent="0.25">
      <c r="A157" s="68"/>
      <c r="B157" s="68"/>
      <c r="C157" s="96"/>
      <c r="D157" s="96"/>
      <c r="E157" s="96"/>
      <c r="F157" s="337"/>
      <c r="G157" s="177"/>
      <c r="H157" s="68"/>
      <c r="I157" s="73"/>
    </row>
    <row r="158" spans="1:9" x14ac:dyDescent="0.25">
      <c r="A158" s="68"/>
      <c r="B158" s="68"/>
      <c r="C158" s="96"/>
      <c r="D158" s="96"/>
      <c r="E158" s="96"/>
      <c r="F158" s="337"/>
      <c r="G158" s="177"/>
      <c r="H158" s="68"/>
      <c r="I158" s="73"/>
    </row>
    <row r="159" spans="1:9" x14ac:dyDescent="0.25">
      <c r="A159" s="68"/>
      <c r="B159" s="68"/>
      <c r="C159" s="96"/>
      <c r="D159" s="96"/>
      <c r="E159" s="96"/>
      <c r="F159" s="337"/>
      <c r="G159" s="177"/>
      <c r="H159" s="68"/>
      <c r="I159" s="73"/>
    </row>
    <row r="160" spans="1:9" x14ac:dyDescent="0.25">
      <c r="A160" s="68"/>
      <c r="B160" s="68"/>
      <c r="C160" s="96"/>
      <c r="D160" s="96"/>
      <c r="E160" s="96"/>
      <c r="F160" s="337"/>
      <c r="G160" s="177"/>
      <c r="H160" s="68"/>
      <c r="I160" s="73"/>
    </row>
    <row r="161" spans="1:9" x14ac:dyDescent="0.25">
      <c r="A161" s="68"/>
      <c r="B161" s="68"/>
      <c r="C161" s="96"/>
      <c r="D161" s="96"/>
      <c r="E161" s="96"/>
      <c r="F161" s="337"/>
      <c r="G161" s="177"/>
      <c r="H161" s="68"/>
      <c r="I161" s="73"/>
    </row>
    <row r="162" spans="1:9" x14ac:dyDescent="0.25">
      <c r="A162" s="68"/>
      <c r="B162" s="68"/>
      <c r="C162" s="96"/>
      <c r="D162" s="96"/>
      <c r="E162" s="96"/>
      <c r="F162" s="337"/>
      <c r="G162" s="177"/>
      <c r="H162" s="68"/>
      <c r="I162" s="73"/>
    </row>
    <row r="163" spans="1:9" x14ac:dyDescent="0.25">
      <c r="A163" s="68"/>
      <c r="B163" s="68"/>
      <c r="C163" s="96"/>
      <c r="D163" s="96"/>
      <c r="E163" s="96"/>
      <c r="F163" s="337"/>
      <c r="G163" s="177"/>
      <c r="H163" s="68"/>
      <c r="I163" s="73"/>
    </row>
    <row r="164" spans="1:9" x14ac:dyDescent="0.25">
      <c r="A164" s="68"/>
      <c r="B164" s="68"/>
      <c r="C164" s="96"/>
      <c r="D164" s="96"/>
      <c r="E164" s="96"/>
      <c r="F164" s="337"/>
      <c r="G164" s="177"/>
      <c r="H164" s="68"/>
      <c r="I164" s="73"/>
    </row>
    <row r="165" spans="1:9" x14ac:dyDescent="0.25">
      <c r="A165" s="68"/>
      <c r="B165" s="68"/>
      <c r="C165" s="96"/>
      <c r="D165" s="96"/>
      <c r="E165" s="96"/>
      <c r="F165" s="337"/>
      <c r="G165" s="177"/>
      <c r="H165" s="68"/>
      <c r="I165" s="73"/>
    </row>
    <row r="166" spans="1:9" x14ac:dyDescent="0.25">
      <c r="A166" s="68"/>
      <c r="B166" s="68"/>
      <c r="C166" s="96"/>
      <c r="D166" s="96"/>
      <c r="E166" s="96"/>
      <c r="F166" s="337"/>
      <c r="G166" s="177"/>
      <c r="H166" s="68"/>
      <c r="I166" s="73"/>
    </row>
    <row r="167" spans="1:9" x14ac:dyDescent="0.25">
      <c r="A167" s="68"/>
      <c r="B167" s="68"/>
      <c r="C167" s="96"/>
      <c r="D167" s="96"/>
      <c r="E167" s="96"/>
      <c r="F167" s="337"/>
      <c r="G167" s="177"/>
      <c r="H167" s="68"/>
      <c r="I167" s="73"/>
    </row>
    <row r="168" spans="1:9" x14ac:dyDescent="0.25">
      <c r="A168" s="68"/>
      <c r="B168" s="68"/>
      <c r="C168" s="96"/>
      <c r="D168" s="96"/>
      <c r="E168" s="96"/>
      <c r="F168" s="337"/>
      <c r="G168" s="177"/>
      <c r="H168" s="68"/>
      <c r="I168" s="73"/>
    </row>
    <row r="169" spans="1:9" x14ac:dyDescent="0.25">
      <c r="A169" s="68"/>
      <c r="B169" s="68"/>
      <c r="C169" s="96"/>
      <c r="D169" s="96"/>
      <c r="E169" s="96"/>
      <c r="F169" s="337"/>
      <c r="G169" s="177"/>
      <c r="H169" s="68"/>
      <c r="I169" s="73"/>
    </row>
    <row r="170" spans="1:9" x14ac:dyDescent="0.25">
      <c r="A170" s="68"/>
      <c r="B170" s="68"/>
      <c r="C170" s="96"/>
      <c r="D170" s="96"/>
      <c r="E170" s="96"/>
      <c r="F170" s="337"/>
      <c r="G170" s="177"/>
      <c r="H170" s="68"/>
      <c r="I170" s="73"/>
    </row>
    <row r="171" spans="1:9" x14ac:dyDescent="0.25">
      <c r="A171" s="68"/>
      <c r="B171" s="68"/>
      <c r="C171" s="96"/>
      <c r="D171" s="96"/>
      <c r="E171" s="96"/>
      <c r="F171" s="337"/>
      <c r="G171" s="177"/>
      <c r="H171" s="68"/>
      <c r="I171" s="73"/>
    </row>
    <row r="172" spans="1:9" x14ac:dyDescent="0.25">
      <c r="A172" s="68"/>
      <c r="B172" s="68"/>
      <c r="C172" s="96"/>
      <c r="D172" s="96"/>
      <c r="E172" s="96"/>
      <c r="F172" s="337"/>
      <c r="G172" s="177"/>
      <c r="H172" s="68"/>
      <c r="I172" s="73"/>
    </row>
    <row r="173" spans="1:9" x14ac:dyDescent="0.25">
      <c r="A173" s="68"/>
      <c r="B173" s="68"/>
      <c r="C173" s="96"/>
      <c r="D173" s="96"/>
      <c r="E173" s="96"/>
      <c r="F173" s="337"/>
      <c r="G173" s="177"/>
      <c r="H173" s="68"/>
      <c r="I173" s="73"/>
    </row>
    <row r="174" spans="1:9" x14ac:dyDescent="0.25">
      <c r="A174" s="68"/>
      <c r="B174" s="68"/>
      <c r="C174" s="96"/>
      <c r="D174" s="96"/>
      <c r="E174" s="96"/>
      <c r="F174" s="337"/>
      <c r="G174" s="177"/>
      <c r="H174" s="68"/>
      <c r="I174" s="73"/>
    </row>
    <row r="175" spans="1:9" x14ac:dyDescent="0.25">
      <c r="A175" s="68"/>
      <c r="B175" s="68"/>
      <c r="C175" s="96"/>
      <c r="D175" s="96"/>
      <c r="E175" s="96"/>
      <c r="F175" s="337"/>
      <c r="G175" s="177"/>
      <c r="H175" s="68"/>
      <c r="I175" s="73"/>
    </row>
    <row r="176" spans="1:9" x14ac:dyDescent="0.25">
      <c r="A176" s="68"/>
      <c r="B176" s="68"/>
      <c r="C176" s="96"/>
      <c r="D176" s="96"/>
      <c r="E176" s="96"/>
      <c r="F176" s="337"/>
      <c r="G176" s="177"/>
      <c r="H176" s="68"/>
      <c r="I176" s="73"/>
    </row>
    <row r="177" spans="1:9" x14ac:dyDescent="0.25">
      <c r="A177" s="68"/>
      <c r="B177" s="68"/>
      <c r="C177" s="96"/>
      <c r="D177" s="96"/>
      <c r="E177" s="96"/>
      <c r="F177" s="337"/>
      <c r="G177" s="177"/>
      <c r="H177" s="68"/>
      <c r="I177" s="73"/>
    </row>
    <row r="178" spans="1:9" x14ac:dyDescent="0.25">
      <c r="A178" s="68"/>
      <c r="B178" s="68"/>
      <c r="C178" s="96"/>
      <c r="D178" s="96"/>
      <c r="E178" s="96"/>
      <c r="F178" s="337"/>
      <c r="G178" s="177"/>
      <c r="H178" s="68"/>
      <c r="I178" s="73"/>
    </row>
    <row r="179" spans="1:9" x14ac:dyDescent="0.25">
      <c r="A179" s="68"/>
      <c r="B179" s="68"/>
      <c r="C179" s="96"/>
      <c r="D179" s="96"/>
      <c r="E179" s="96"/>
      <c r="F179" s="337"/>
      <c r="G179" s="177"/>
      <c r="H179" s="68"/>
      <c r="I179" s="73"/>
    </row>
    <row r="180" spans="1:9" x14ac:dyDescent="0.25">
      <c r="A180" s="68"/>
      <c r="B180" s="68"/>
      <c r="C180" s="96"/>
      <c r="D180" s="96"/>
      <c r="E180" s="96"/>
      <c r="F180" s="337"/>
      <c r="G180" s="177"/>
      <c r="H180" s="68"/>
      <c r="I180" s="73"/>
    </row>
    <row r="181" spans="1:9" x14ac:dyDescent="0.25">
      <c r="A181" s="68"/>
      <c r="B181" s="68"/>
      <c r="C181" s="96"/>
      <c r="D181" s="96"/>
      <c r="E181" s="96"/>
      <c r="F181" s="337"/>
      <c r="G181" s="177"/>
      <c r="H181" s="68"/>
      <c r="I181" s="73"/>
    </row>
    <row r="182" spans="1:9" x14ac:dyDescent="0.25">
      <c r="A182" s="68"/>
      <c r="B182" s="68"/>
      <c r="C182" s="96"/>
      <c r="D182" s="96"/>
      <c r="E182" s="96"/>
      <c r="F182" s="337"/>
      <c r="G182" s="177"/>
      <c r="H182" s="68"/>
      <c r="I182" s="73"/>
    </row>
    <row r="183" spans="1:9" x14ac:dyDescent="0.25">
      <c r="A183" s="68"/>
      <c r="B183" s="68"/>
      <c r="C183" s="96"/>
      <c r="D183" s="96"/>
      <c r="E183" s="96"/>
      <c r="F183" s="337"/>
      <c r="G183" s="177"/>
      <c r="H183" s="68"/>
      <c r="I183" s="73"/>
    </row>
    <row r="184" spans="1:9" x14ac:dyDescent="0.25">
      <c r="A184" s="68"/>
      <c r="B184" s="68"/>
      <c r="C184" s="96"/>
      <c r="D184" s="96"/>
      <c r="E184" s="96"/>
      <c r="F184" s="337"/>
      <c r="G184" s="177"/>
      <c r="H184" s="68"/>
      <c r="I184" s="73"/>
    </row>
    <row r="185" spans="1:9" x14ac:dyDescent="0.25">
      <c r="A185" s="68"/>
      <c r="B185" s="68"/>
      <c r="C185" s="96"/>
      <c r="D185" s="96"/>
      <c r="E185" s="96"/>
      <c r="F185" s="337"/>
      <c r="G185" s="177"/>
      <c r="H185" s="68"/>
      <c r="I185" s="73"/>
    </row>
    <row r="186" spans="1:9" x14ac:dyDescent="0.25">
      <c r="A186" s="68"/>
      <c r="B186" s="68"/>
      <c r="C186" s="96"/>
      <c r="D186" s="96"/>
      <c r="E186" s="96"/>
      <c r="F186" s="337"/>
      <c r="G186" s="177"/>
      <c r="H186" s="68"/>
      <c r="I186" s="73"/>
    </row>
    <row r="187" spans="1:9" x14ac:dyDescent="0.25">
      <c r="A187" s="68"/>
      <c r="B187" s="68"/>
      <c r="C187" s="96"/>
      <c r="D187" s="96"/>
      <c r="E187" s="96"/>
      <c r="F187" s="337"/>
      <c r="G187" s="177"/>
      <c r="H187" s="68"/>
      <c r="I187" s="73"/>
    </row>
    <row r="188" spans="1:9" x14ac:dyDescent="0.25">
      <c r="A188" s="68"/>
      <c r="B188" s="68"/>
      <c r="C188" s="96"/>
      <c r="D188" s="96"/>
      <c r="E188" s="96"/>
      <c r="F188" s="337"/>
      <c r="G188" s="177"/>
      <c r="H188" s="68"/>
      <c r="I188" s="73"/>
    </row>
    <row r="189" spans="1:9" x14ac:dyDescent="0.25">
      <c r="A189" s="68"/>
      <c r="B189" s="68"/>
      <c r="C189" s="96"/>
      <c r="D189" s="96"/>
      <c r="E189" s="96"/>
      <c r="F189" s="337"/>
      <c r="G189" s="177"/>
      <c r="H189" s="68"/>
      <c r="I189" s="73"/>
    </row>
    <row r="190" spans="1:9" x14ac:dyDescent="0.25">
      <c r="A190" s="68"/>
      <c r="B190" s="68"/>
      <c r="C190" s="96"/>
      <c r="D190" s="96"/>
      <c r="E190" s="96"/>
      <c r="F190" s="337"/>
      <c r="G190" s="177"/>
      <c r="H190" s="68"/>
      <c r="I190" s="73"/>
    </row>
    <row r="191" spans="1:9" x14ac:dyDescent="0.25">
      <c r="A191" s="68"/>
      <c r="B191" s="68"/>
      <c r="C191" s="96"/>
      <c r="D191" s="96"/>
      <c r="E191" s="96"/>
      <c r="F191" s="337"/>
      <c r="G191" s="177"/>
      <c r="H191" s="68"/>
      <c r="I191" s="73"/>
    </row>
    <row r="192" spans="1:9" x14ac:dyDescent="0.25">
      <c r="A192" s="68"/>
      <c r="B192" s="68"/>
      <c r="C192" s="96"/>
      <c r="D192" s="96"/>
      <c r="E192" s="96"/>
      <c r="F192" s="337"/>
      <c r="G192" s="177"/>
      <c r="H192" s="68"/>
      <c r="I192" s="73"/>
    </row>
    <row r="193" spans="1:9" x14ac:dyDescent="0.25">
      <c r="A193" s="68"/>
      <c r="B193" s="68"/>
      <c r="C193" s="96"/>
      <c r="D193" s="96"/>
      <c r="E193" s="96"/>
      <c r="F193" s="337"/>
      <c r="G193" s="177"/>
      <c r="H193" s="68"/>
      <c r="I193" s="73"/>
    </row>
    <row r="194" spans="1:9" x14ac:dyDescent="0.25">
      <c r="A194" s="68"/>
      <c r="B194" s="68"/>
      <c r="C194" s="96"/>
      <c r="D194" s="96"/>
      <c r="E194" s="96"/>
      <c r="F194" s="337"/>
      <c r="G194" s="177"/>
      <c r="H194" s="68"/>
      <c r="I194" s="73"/>
    </row>
    <row r="195" spans="1:9" x14ac:dyDescent="0.25">
      <c r="A195" s="68"/>
      <c r="B195" s="68"/>
      <c r="C195" s="96"/>
      <c r="D195" s="96"/>
      <c r="E195" s="96"/>
      <c r="F195" s="337"/>
      <c r="G195" s="177"/>
      <c r="H195" s="68"/>
      <c r="I195" s="73"/>
    </row>
    <row r="196" spans="1:9" x14ac:dyDescent="0.25">
      <c r="A196" s="68"/>
      <c r="B196" s="68"/>
      <c r="C196" s="96"/>
      <c r="D196" s="96"/>
      <c r="E196" s="96"/>
      <c r="F196" s="337"/>
      <c r="G196" s="177"/>
      <c r="H196" s="68"/>
      <c r="I196" s="73"/>
    </row>
    <row r="197" spans="1:9" x14ac:dyDescent="0.25">
      <c r="A197" s="68"/>
      <c r="B197" s="68"/>
      <c r="C197" s="96"/>
      <c r="D197" s="96"/>
      <c r="E197" s="96"/>
      <c r="F197" s="337"/>
      <c r="G197" s="177"/>
      <c r="H197" s="68"/>
      <c r="I197" s="73"/>
    </row>
    <row r="198" spans="1:9" x14ac:dyDescent="0.25">
      <c r="A198" s="68"/>
      <c r="B198" s="68"/>
      <c r="C198" s="96"/>
      <c r="D198" s="96"/>
      <c r="E198" s="96"/>
      <c r="F198" s="337"/>
      <c r="G198" s="177"/>
      <c r="H198" s="68"/>
      <c r="I198" s="73"/>
    </row>
    <row r="199" spans="1:9" x14ac:dyDescent="0.25">
      <c r="A199" s="68"/>
      <c r="B199" s="68"/>
      <c r="C199" s="96"/>
      <c r="D199" s="96"/>
      <c r="E199" s="96"/>
      <c r="F199" s="337"/>
      <c r="G199" s="177"/>
      <c r="H199" s="68"/>
      <c r="I199" s="73"/>
    </row>
    <row r="200" spans="1:9" x14ac:dyDescent="0.25">
      <c r="A200" s="68"/>
      <c r="B200" s="68"/>
      <c r="C200" s="96"/>
      <c r="D200" s="96"/>
      <c r="E200" s="96"/>
      <c r="F200" s="337"/>
      <c r="G200" s="177"/>
      <c r="H200" s="68"/>
      <c r="I200" s="73"/>
    </row>
    <row r="201" spans="1:9" x14ac:dyDescent="0.25">
      <c r="A201" s="68"/>
      <c r="B201" s="68"/>
      <c r="C201" s="96"/>
      <c r="D201" s="96"/>
      <c r="E201" s="96"/>
      <c r="F201" s="337"/>
      <c r="G201" s="177"/>
      <c r="H201" s="68"/>
      <c r="I201" s="73"/>
    </row>
    <row r="202" spans="1:9" x14ac:dyDescent="0.25">
      <c r="A202" s="68"/>
      <c r="B202" s="68"/>
      <c r="C202" s="96"/>
      <c r="D202" s="96"/>
      <c r="E202" s="96"/>
      <c r="F202" s="337"/>
      <c r="G202" s="177"/>
      <c r="H202" s="68"/>
      <c r="I202" s="73"/>
    </row>
    <row r="203" spans="1:9" x14ac:dyDescent="0.25">
      <c r="A203" s="68"/>
      <c r="B203" s="68"/>
      <c r="C203" s="96"/>
      <c r="D203" s="96"/>
      <c r="E203" s="96"/>
      <c r="F203" s="337"/>
      <c r="G203" s="177"/>
      <c r="H203" s="68"/>
      <c r="I203" s="73"/>
    </row>
    <row r="204" spans="1:9" x14ac:dyDescent="0.25">
      <c r="A204" s="68"/>
      <c r="B204" s="68"/>
      <c r="C204" s="96"/>
      <c r="D204" s="96"/>
      <c r="E204" s="96"/>
      <c r="F204" s="337"/>
      <c r="G204" s="177"/>
      <c r="H204" s="68"/>
      <c r="I204" s="73"/>
    </row>
  </sheetData>
  <sortState ref="B61:I82">
    <sortCondition descending="1" ref="F61:F82"/>
  </sortState>
  <mergeCells count="45">
    <mergeCell ref="A1:I1"/>
    <mergeCell ref="A2:I2"/>
    <mergeCell ref="A3:I3"/>
    <mergeCell ref="A4:I4"/>
    <mergeCell ref="A6:B6"/>
    <mergeCell ref="C6:C8"/>
    <mergeCell ref="D6:D8"/>
    <mergeCell ref="E6:E8"/>
    <mergeCell ref="F6:I6"/>
    <mergeCell ref="A7:A8"/>
    <mergeCell ref="B7:B8"/>
    <mergeCell ref="F7:F8"/>
    <mergeCell ref="H7:H8"/>
    <mergeCell ref="I7:I8"/>
    <mergeCell ref="I110:I111"/>
    <mergeCell ref="H110:H111"/>
    <mergeCell ref="F110:F111"/>
    <mergeCell ref="B110:B111"/>
    <mergeCell ref="A110:A111"/>
    <mergeCell ref="F109:I109"/>
    <mergeCell ref="A52:I52"/>
    <mergeCell ref="A57:B57"/>
    <mergeCell ref="C57:C59"/>
    <mergeCell ref="D57:D59"/>
    <mergeCell ref="E57:E59"/>
    <mergeCell ref="F57:I57"/>
    <mergeCell ref="A58:A59"/>
    <mergeCell ref="B58:B59"/>
    <mergeCell ref="A55:I55"/>
    <mergeCell ref="A50:I51"/>
    <mergeCell ref="A134:I135"/>
    <mergeCell ref="A85:I86"/>
    <mergeCell ref="A53:I53"/>
    <mergeCell ref="F58:F59"/>
    <mergeCell ref="H58:H59"/>
    <mergeCell ref="I58:I59"/>
    <mergeCell ref="A104:I104"/>
    <mergeCell ref="A105:I105"/>
    <mergeCell ref="A106:I106"/>
    <mergeCell ref="A107:I107"/>
    <mergeCell ref="A54:I54"/>
    <mergeCell ref="A109:B109"/>
    <mergeCell ref="C109:C111"/>
    <mergeCell ref="D109:D111"/>
    <mergeCell ref="E109:E111"/>
  </mergeCells>
  <hyperlinks>
    <hyperlink ref="B13" r:id="rId1" display="https://www.iwwfed-ea.org/cableski/rl2025/wbw/index.php?skier=GER522023888"/>
    <hyperlink ref="I13" r:id="rId2" tooltip="Deutsche Meisterschaft &amp; Dutch Championships_x000d_Alfsee Rieste_x000d_14.09.2025_x000d_Coeff:0,70 - Level:0,00" display="https://www.iwwfed-ea.org/cableski/25GER001/"/>
    <hyperlink ref="B11" r:id="rId3" display="https://www.iwwfed-ea.org/cableski/rl2025/wbw/index.php?skier=SVK182001460"/>
    <hyperlink ref="I11" r:id="rId4" tooltip="Biber Masters - Jump_x000d_Kirchheim_x000d_23.08.2025_x000d_Coeff:0,80 - Level:0,00" display="https://www.iwwfed-ea.org/cableski/25GER014/"/>
    <hyperlink ref="B12" r:id="rId5" display="https://www.iwwfed-ea.org/cableski/rl2025/wbw/index.php?skier=GER112001236"/>
    <hyperlink ref="I12" r:id="rId6" tooltip="Biber Masters - Jump_x000d_Kirchheim_x000d_23.08.2025_x000d_Coeff:0,80 - Level:0,00" display="https://www.iwwfed-ea.org/cableski/25GER014/"/>
    <hyperlink ref="B16" r:id="rId7" display="https://www.iwwfed-ea.org/cableski/rl2025/wbw/index.php?skier=GER952000044"/>
    <hyperlink ref="I16" r:id="rId8" tooltip="Slovak Cableski Open Kosice 2025_x000d_Kosice_x000d_20.07.2025_x000d_Coeff:0,80 - Level:0,00" display="https://www.iwwfed-ea.org/cableski/25SVK001/"/>
    <hyperlink ref="B9" r:id="rId9" display="https://www.iwwfed-ea.org/cableski/rl2025/wbw/index.php?skier=SVK072001011"/>
    <hyperlink ref="B10" r:id="rId10" display="https://www.iwwfed-ea.org/cableski/rl2025/wbw/index.php?skier=GER652001606"/>
    <hyperlink ref="B18" r:id="rId11" display="https://www.iwwfed-ea.org/cableski/rl2025/wbw/index.php?skier=GER652000733"/>
    <hyperlink ref="I18" r:id="rId12" tooltip="Austrian Open Cableski_x000d_Au-See Asten, Cableski_x000d_27.07.2025_x000d_Coeff:0,80 - Level:0,00" display="https://www.iwwfed-ea.org/cableski/25AUT008/"/>
    <hyperlink ref="B17" r:id="rId13" display="https://www.iwwfed-ea.org/cableski/rl2025/wbw/index.php?skier=GER422000385"/>
    <hyperlink ref="I17" r:id="rId14" tooltip="Biber Masters - Jump_x000d_Kirchheim_x000d_23.08.2025_x000d_Coeff:0,80 - Level:0,00" display="https://www.iwwfed-ea.org/cableski/25GER014/"/>
    <hyperlink ref="B14" r:id="rId15" display="https://www.iwwfed-ea.org/cableski/rl2025/wbw/index.php?skier=SVK562001415"/>
    <hyperlink ref="B34" r:id="rId16" display="https://www.iwwfed-ea.org/cableski/rl2025/wbw/index.php?skier=GER982016537"/>
    <hyperlink ref="I34" r:id="rId17" tooltip="Deutsche Meisterschaft &amp; Dutch Championships_x000d_Alfsee Rieste_x000d_14.09.2025_x000d_Coeff:0,70 - Level:0,00" display="https://www.iwwfed-ea.org/cableski/25GER001/"/>
    <hyperlink ref="B20" r:id="rId18" display="https://www.iwwfed-ea.org/cableski/rl2025/wbw/index.php?skier=GER682001605"/>
    <hyperlink ref="B22" r:id="rId19" display="https://www.iwwfed-ea.org/cableski/rl2025/wbw/index.php?skier=POL442001322"/>
    <hyperlink ref="I22" r:id="rId20" tooltip="GPX of Poland_x000d_Wake Zone Stawiki, Cableski_x000d_07.09.2025_x000d_Coeff:0,60 - Level:0,00" display="https://www.iwwfed-ea.org/cableski/25POL005/"/>
    <hyperlink ref="B30" r:id="rId21" display="https://www.iwwfed-ea.org/cableski/rl2025/wbw/index.php?skier=POL512009403"/>
    <hyperlink ref="I30" r:id="rId22" tooltip="Mistrzostwa Polski za wyciagiem_x000d_Wake Zone Stawiki, Cableski_x000d_07.09.2025_x000d_Coeff:0,50 - Level:0,00" display="https://www.iwwfed-ea.org/cableski/25POL006/"/>
    <hyperlink ref="B31" r:id="rId23" display="https://www.iwwfed-ea.org/cableski/rl2025/wbw/index.php?skier=GER942001661"/>
    <hyperlink ref="I31" r:id="rId24" tooltip="Deutsche Meisterschaft &amp; Dutch Championships_x000d_Alfsee Rieste_x000d_14.09.2025_x000d_Coeff:0,70 - Level:0,00" display="https://www.iwwfed-ea.org/cableski/25GER001/"/>
    <hyperlink ref="B26" r:id="rId25" display="https://www.iwwfed-ea.org/cableski/rl2025/wbw/index.php?skier=GER202000360"/>
    <hyperlink ref="I26" r:id="rId26" tooltip="European Cable-ski  Age Categories Championships_x000d_Beckum TwinCable_x000d_28.09.2025_x000d_Coeff:0,60 - Level:0,00" display="https://www.iwwfed-ea.org/cableski/25EURO13/"/>
    <hyperlink ref="B32" r:id="rId27" display="https://www.iwwfed-ea.org/cableski/rl2025/wbw/index.php?skier=GER982016368"/>
    <hyperlink ref="I32" r:id="rId28" tooltip="int. Friedberg Cup_x000d_Friedberg_x000d_31.05.2025_x000d_Coeff:0,60 - Level:0,00" display="https://www.iwwfed-ea.org/cableski/25GER011/"/>
    <hyperlink ref="B15" r:id="rId29" display="https://www.iwwfed-ea.org/cableski/rl2025/wbw/index.php?skier=IWF100200005"/>
    <hyperlink ref="B24" r:id="rId30" display="https://www.iwwfed-ea.org/cableski/rl2025/wbw/index.php?skier=AUT342011478"/>
    <hyperlink ref="B23" r:id="rId31" display="https://www.iwwfed-ea.org/cableski/rl2025/wbw/index.php?skier=IWF100200025"/>
    <hyperlink ref="B38" r:id="rId32" display="https://www.iwwfed-ea.org/cableski/rl2025/wbw/index.php?skier=GER912001662"/>
    <hyperlink ref="I38" r:id="rId33" tooltip="Austrian Open Cableski_x000d_Au-See Asten, Cableski_x000d_27.07.2025_x000d_Coeff:0,80 - Level:0,00" display="https://www.iwwfed-ea.org/cableski/25AUT008/"/>
    <hyperlink ref="B43" r:id="rId34" display="https://www.iwwfed-ea.org/cableski/rl2025/wbw/index.php?skier=SVK982018329"/>
    <hyperlink ref="I28" r:id="rId35" tooltip="int. Friedberg Cup_x000d_Friedberg_x000d_31.05.2025_x000d_Coeff:0,60 - Level:0,00" display="https://www.iwwfed-ea.org/cableski/25GER011/"/>
    <hyperlink ref="B39" r:id="rId36" display="https://www.iwwfed-ea.org/cableski/rl2025/wbw/index.php?skier=POL032023969"/>
    <hyperlink ref="I39" r:id="rId37" tooltip="Mistrzostwa Polski za wyciagiem_x000d_Wake Zone Stawiki, Cableski_x000d_07.09.2025_x000d_Coeff:0,50 - Level:0,00" display="https://www.iwwfed-ea.org/cableski/25POL006/"/>
    <hyperlink ref="B35" r:id="rId38" display="https://www.iwwfed-ea.org/cableski/rl2025/wbw/index.php?skier=POL142001429"/>
    <hyperlink ref="I35" r:id="rId39" tooltip="Mistrzostwa Polski za wyciagiem_x000d_Wake Zone Stawiki, Cableski_x000d_07.09.2025_x000d_Coeff:0,50 - Level:0,00" display="https://www.iwwfed-ea.org/cableski/25POL006/"/>
    <hyperlink ref="B40" r:id="rId40" display="https://www.iwwfed-ea.org/cableski/rl2025/wbw/index.php?skier=POL222020697"/>
    <hyperlink ref="I40" r:id="rId41" tooltip="Mistrzostwa Polski za wyciagiem_x000d_Wake Zone Stawiki, Cableski_x000d_07.09.2025_x000d_Coeff:0,50 - Level:0,00" display="https://www.iwwfed-ea.org/cableski/25POL006/"/>
    <hyperlink ref="B29" r:id="rId42" display="https://www.iwwfed-ea.org/cableski/rl2025/wbw/index.php?skier=AUT932001435"/>
    <hyperlink ref="B36" r:id="rId43" display="https://www.iwwfed-ea.org/cableski/rl2025/wbw/index.php?skier=IWF100200032"/>
    <hyperlink ref="B45" r:id="rId44" display="https://www.iwwfed-ea.org/cableski/rl2025/wbw/index.php?skier=AUT912001371"/>
    <hyperlink ref="I45" r:id="rId45" tooltip="OM 2025 Cableski_x000d_Au-See Asten, Cableski_x000d_13.09.2025_x000d_Coeff:0,50 - Level:0,00" display="https://www.iwwfed-ea.org/cableski/25AUT030/"/>
    <hyperlink ref="B37" r:id="rId46" display="https://www.iwwfed-ea.org/cableski/rl2025/wbw/index.php?skier=POL642023302"/>
    <hyperlink ref="I37" r:id="rId47" tooltip="European Cable-ski  Open Championships_x000d_Beckum TwinCable_x000d_28.09.2025_x000d_Coeff:0,60 - Level:0,00" display="https://www.iwwfed-ea.org/cableski/25EURO14/"/>
    <hyperlink ref="B19" r:id="rId48" display="https://www.iwwfed-ea.org/cableski/rl2025/wbw/index.php?skier=IWF100200007"/>
    <hyperlink ref="B115" r:id="rId49" display="https://www.iwwfed-ea.org/cableski/rl2025/wbw/index.php?skier=SVK982018329"/>
    <hyperlink ref="B117" r:id="rId50" display="https://www.iwwfed-ea.org/cableski/rl2025/wbw/index.php?skier=SVK982018332"/>
    <hyperlink ref="B120" r:id="rId51" display="https://www.iwwfed-ea.org/cableski/rl2025/wbw/index.php?skier=SVK982018338"/>
    <hyperlink ref="B121" r:id="rId52" display="https://www.iwwfed-ea.org/cableski/rl2025/wbw/index.php?skier=GER982016635"/>
    <hyperlink ref="B122" r:id="rId53" display="https://www.iwwfed-ea.org/cableski/rl2025/wbw/index.php?skier=POL982020515"/>
    <hyperlink ref="I122" r:id="rId54" tooltip="Mistrzostwa Polski za wyciagiem_x000d_Wake Zone Stawiki, Cableski_x000d_07.09.2025_x000d_Coeff:0,50 - Level:0,00" display="https://www.iwwfed-ea.org/cableski/25POL006/"/>
    <hyperlink ref="B125" r:id="rId55" display="https://www.iwwfed-ea.org/cableski/rl2025/wbw/index.php?skier=POL982020594"/>
    <hyperlink ref="I125" r:id="rId56" tooltip="Mistrzostwa Polski za wyciagiem_x000d_Wake Zone Stawiki, Cableski_x000d_07.09.2025_x000d_Coeff:0,50 - Level:0,00" display="https://www.iwwfed-ea.org/cableski/25POL006/"/>
    <hyperlink ref="B128" r:id="rId57" display="https://www.iwwfed-ea.org/cableski/rl2025/wbw/index.php?skier=POL982020614"/>
    <hyperlink ref="I128" r:id="rId58" tooltip="Mistrzostwa Polski za wyciagiem_x000d_Wake Zone Stawiki, Cableski_x000d_07.09.2025_x000d_Coeff:0,50 - Level:0,00" display="https://www.iwwfed-ea.org/cableski/25POL006/"/>
    <hyperlink ref="B130" r:id="rId59" display="https://www.iwwfed-ea.org/cableski/rl2025/wbw/index.php?skier=POL982020579"/>
    <hyperlink ref="B123" r:id="rId60" display="https://www.iwwfed-ea.org/cableski/rl2025/wbw/index.php?skier=SVK982018330"/>
    <hyperlink ref="I123" r:id="rId61" tooltip="European Cable-ski  Age Categories Championships_x000d_Beckum TwinCable_x000d_28.09.2025_x000d_Coeff:0,60 - Level:0,00" display="https://www.iwwfed-ea.org/cableski/25EURO13/"/>
    <hyperlink ref="B112" r:id="rId62" display="https://www.iwwfed-ea.org/cableski/rl2025/wbw/index.php?skier=IWF100200032"/>
    <hyperlink ref="I115" r:id="rId63" tooltip="Slovak Cableski Open Kosice 2026_x000d_Kosice_x000d_19.07.2026_x000d_Coeff:0,80 - Level:0,00" display="https://iwwfed-ea.net/cableski/26SVK004/"/>
    <hyperlink ref="I117" r:id="rId64" tooltip="Slovak Cableski Open Kosice 2026_x000d_Kosice_x000d_19.07.2026_x000d_Coeff:0,80 - Level:0,00" display="https://iwwfed-ea.net/cableski/26SVK004/"/>
    <hyperlink ref="I120" r:id="rId65" tooltip="Austrian Open Cableski 2026_x000d_Au-See Asten, Cableski_x000d_26.07.2026_x000d_Coeff:0,80 - Level:0,00" display="https://iwwfed-ea.net/cableski/26AUT003/"/>
    <hyperlink ref="I121" r:id="rId66" tooltip="Netherlands National Open Cableski Championships a_x000d_ENTC_x000d_05.07.2026_x000d_Coeff:0,80 - Level:0,00" display="https://iwwfed-ea.net/cableski/26NED002/"/>
    <hyperlink ref="I130" r:id="rId67" tooltip="Mistrzostwa Polski za wyciagiem_x000d_Wake Zone Stawiki, Cableski_x000d_07.09.2025_x000d_Coeff:0,50 - Level:0,00" display="https://www.iwwfed-ea.org/cableski/25POL006/"/>
    <hyperlink ref="B60" r:id="rId68" display="https://www.iwwfed-ea.org/cableski/rl2025/wbw/index.php?skier=GER682001605"/>
    <hyperlink ref="B63" r:id="rId69" display="https://www.iwwfed-ea.org/cableski/rl2025/wbw/index.php?skier=GER942001661"/>
    <hyperlink ref="B65" r:id="rId70" display="https://www.iwwfed-ea.org/cableski/rl2025/wbw/index.php?skier=GER912001662"/>
    <hyperlink ref="I65" r:id="rId71" tooltip="Austrian Open Cableski_x000d_Au-See Asten, Cableski_x000d_27.07.2025_x000d_Coeff:0,80 - Level:0,00" display="https://www.iwwfed-ea.org/cableski/25AUT008/"/>
    <hyperlink ref="B69" r:id="rId72" display="https://www.iwwfed-ea.org/cableski/rl2025/wbw/index.php?skier=SVK982018329"/>
    <hyperlink ref="B66" r:id="rId73" display="https://www.iwwfed-ea.org/cableski/rl2025/wbw/index.php?skier=POL032023969"/>
    <hyperlink ref="I66" r:id="rId74" tooltip="Mistrzostwa Polski za wyciagiem_x000d_Wake Zone Stawiki, Cableski_x000d_07.09.2025_x000d_Coeff:0,50 - Level:0,00" display="https://www.iwwfed-ea.org/cableski/25POL006/"/>
    <hyperlink ref="B71" r:id="rId75" display="https://www.iwwfed-ea.org/cableski/rl2025/wbw/index.php?skier=SVK982018332"/>
    <hyperlink ref="B76" r:id="rId76" display="https://www.iwwfed-ea.org/cableski/rl2025/wbw/index.php?skier=GER982016635"/>
    <hyperlink ref="B77" r:id="rId77" display="https://www.iwwfed-ea.org/cableski/rl2025/wbw/index.php?skier=POL242001555"/>
    <hyperlink ref="I77" r:id="rId78" tooltip="Mistrzostwa Polski za wyciagiem_x000d_Wake Zone Stawiki, Cableski_x000d_07.09.2025_x000d_Coeff:0,50 - Level:0,00" display="https://www.iwwfed-ea.org/cableski/25POL006/"/>
    <hyperlink ref="B80" r:id="rId79" display="https://www.iwwfed-ea.org/cableski/rl2025/wbw/index.php?skier=GER712001604"/>
    <hyperlink ref="I80" r:id="rId80" tooltip="Deutsche Meisterschaft &amp; Dutch Championships_x000d_Alfsee Rieste_x000d_14.09.2025_x000d_Coeff:0,70 - Level:0,00" display="https://www.iwwfed-ea.org/cableski/25GER001/"/>
    <hyperlink ref="B78" r:id="rId81" display="https://www.iwwfed-ea.org/cableski/rl2025/wbw/index.php?skier=POL982020515"/>
    <hyperlink ref="I78" r:id="rId82" tooltip="Mistrzostwa Polski za wyciagiem_x000d_Wake Zone Stawiki, Cableski_x000d_07.09.2025_x000d_Coeff:0,50 - Level:0,00" display="https://www.iwwfed-ea.org/cableski/25POL006/"/>
    <hyperlink ref="B82" r:id="rId83" display="https://www.iwwfed-ea.org/cableski/rl2025/wbw/index.php?skier=POL982020594"/>
    <hyperlink ref="I82" r:id="rId84" tooltip="Mistrzostwa Polski za wyciagiem_x000d_Wake Zone Stawiki, Cableski_x000d_07.09.2025_x000d_Coeff:0,50 - Level:0,00" display="https://www.iwwfed-ea.org/cableski/25POL006/"/>
    <hyperlink ref="B81" r:id="rId85" display="https://www.iwwfed-ea.org/cableski/rl2025/wbw/index.php?skier=SVK982018330"/>
    <hyperlink ref="I81" r:id="rId86" tooltip="European Cable-ski  Age Categories Championships_x000d_Beckum TwinCable_x000d_28.09.2025_x000d_Coeff:0,60 - Level:0,00" display="https://www.iwwfed-ea.org/cableski/25EURO13/"/>
    <hyperlink ref="B61" r:id="rId87" display="https://www.iwwfed-ea.org/cableski/rl2025/wbw/index.php?skier=IWF100200025"/>
    <hyperlink ref="I60" r:id="rId88" tooltip="Austrian Open Cableski 2026_x000d_Au-See Asten, Cableski_x000d_26.07.2026_x000d_Coeff:0,80 - Level:0,00" display="https://iwwfed-ea.net/cableski/26AUT003/"/>
    <hyperlink ref="B74" r:id="rId89" display="https://www.iwwfed-ea.org/cableski/rl2025/wbw/index.php?skier=SVK982018338"/>
    <hyperlink ref="I74" r:id="rId90" tooltip="Austrian Open Cableski 2026_x000d_Au-See Asten, Cableski_x000d_26.07.2026_x000d_Coeff:0,80 - Level:0,00" display="https://iwwfed-ea.net/cableski/26AUT003/"/>
    <hyperlink ref="I63" r:id="rId91" tooltip="Deutsche Meisterschaft &amp; Dutch Championships_x000d_Alfsee Rieste_x000d_14.09.2025_x000d_Coeff:0,70 - Level:0,00" display="https://iwwfed-ea.net/cableski/25GER001/"/>
    <hyperlink ref="I71" r:id="rId92" tooltip="Slovak Cableski Open Kosice 2026_x000d_Kosice_x000d_19.07.2026_x000d_Coeff:0,80 - Level:0,00" display="https://iwwfed-ea.net/cableski/26SVK004/"/>
    <hyperlink ref="I69" r:id="rId93" tooltip="Slovak Cableski Open Kosice 2026_x000d_Kosice_x000d_19.07.2026_x000d_Coeff:0,80 - Level:0,00" display="https://iwwfed-ea.net/cableski/26SVK004/"/>
    <hyperlink ref="I76" r:id="rId94" tooltip="Netherlands National Open Cableski Championships a_x000d_ENTC_x000d_05.07.2026_x000d_Coeff:0,80 - Level:0,00" display="https://iwwfed-ea.net/cableski/26NED002/"/>
    <hyperlink ref="I9" r:id="rId95" tooltip="Slovak Cableski Open Kosice 2026_x000d_Kosice_x000d_19.07.2026_x000d_Coeff:0,80 - Level:0,00" display="https://iwwfed-ea.net/cableski/26SVK004/"/>
    <hyperlink ref="I10" r:id="rId96" tooltip="Slovak Cableski Open Kosice 2026_x000d_Kosice_x000d_19.07.2026_x000d_Coeff:0,80 - Level:0,00" display="https://iwwfed-ea.net/cableski/26SVK004/"/>
    <hyperlink ref="I14" r:id="rId97" tooltip="Slovak Cableski Open Kosice 2026_x000d_Kosice_x000d_19.07.2026_x000d_Coeff:0,80 - Level:0,00" display="https://iwwfed-ea.net/cableski/26SVK004/"/>
    <hyperlink ref="I20" r:id="rId98" tooltip="Austrian Open Cableski 2026_x000d_Au-See Asten, Cableski_x000d_26.07.2026_x000d_Coeff:0,80 - Level:0,00" display="https://iwwfed-ea.net/cableski/26AUT003/"/>
    <hyperlink ref="I24" r:id="rId99" tooltip="Austrian Open Cableski 2026_x000d_Au-See Asten, Cableski_x000d_26.07.2026_x000d_Coeff:0,80 - Level:0,00" display="https://iwwfed-ea.net/cableski/26AUT003/"/>
    <hyperlink ref="I29" r:id="rId100" tooltip="Austrian Open Cableski 2026_x000d_Au-See Asten, Cableski_x000d_26.07.2026_x000d_Coeff:0,80 - Level:0,00" display="https://iwwfed-ea.net/cableski/26AUT003/"/>
    <hyperlink ref="I43" r:id="rId101" tooltip="Slovak Cableski Open Kosice 2026_x000d_Kosice_x000d_19.07.2026_x000d_Coeff:0,80 - Level:0,00" display="https://iwwfed-ea.net/cableski/26SVK004/"/>
    <hyperlink ref="B28" r:id="rId102" display="https://www.iwwfed-ea.org/cableski/rl2025/wbw/index.php?skier=GER062001658"/>
    <hyperlink ref="I27" r:id="rId103" display="https://www.iwwfed-ea.net/cableski/26POL006/"/>
  </hyperlinks>
  <pageMargins left="0.74561403508771928" right="0.34375" top="0.30208333333333331" bottom="0.23958333333333334" header="0.3" footer="0.26041666666666669"/>
  <pageSetup paperSize="9" orientation="portrait" horizontalDpi="0" verticalDpi="0" r:id="rId104"/>
  <drawing r:id="rId10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8"/>
  <sheetViews>
    <sheetView showGridLines="0" view="pageLayout" topLeftCell="A17" zoomScaleNormal="100" workbookViewId="0">
      <selection activeCell="A30" sqref="A30:XFD30"/>
    </sheetView>
  </sheetViews>
  <sheetFormatPr defaultRowHeight="15.75" x14ac:dyDescent="0.25"/>
  <cols>
    <col min="1" max="1" width="4.5703125" style="1" customWidth="1"/>
    <col min="2" max="2" width="21.42578125" style="1" customWidth="1"/>
    <col min="3" max="3" width="8.140625" style="89" customWidth="1"/>
    <col min="4" max="4" width="8.5703125" style="66" customWidth="1"/>
    <col min="5" max="5" width="7.7109375" style="96" customWidth="1"/>
    <col min="6" max="6" width="16.140625" style="1" customWidth="1"/>
    <col min="7" max="7" width="8.28515625" style="1" customWidth="1"/>
    <col min="8" max="8" width="8.42578125" style="1" customWidth="1"/>
    <col min="9" max="9" width="7.42578125" style="1" customWidth="1"/>
    <col min="10" max="10" width="9.140625" style="1" customWidth="1"/>
    <col min="11" max="11" width="8.140625" style="68" customWidth="1"/>
    <col min="12" max="12" width="8.85546875" customWidth="1"/>
    <col min="13" max="13" width="10.85546875" style="101" customWidth="1"/>
    <col min="14" max="14" width="7.42578125" customWidth="1"/>
    <col min="15" max="15" width="10.42578125" customWidth="1"/>
    <col min="23" max="16384" width="9.140625" style="1"/>
  </cols>
  <sheetData>
    <row r="1" spans="1:14" customFormat="1" ht="18.75" customHeight="1" x14ac:dyDescent="0.25">
      <c r="A1" s="44"/>
      <c r="B1" s="645" t="s">
        <v>268</v>
      </c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</row>
    <row r="2" spans="1:14" customFormat="1" x14ac:dyDescent="0.25">
      <c r="A2" s="645" t="s">
        <v>182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5"/>
    </row>
    <row r="3" spans="1:14" customFormat="1" x14ac:dyDescent="0.25">
      <c r="A3" s="645" t="s">
        <v>177</v>
      </c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</row>
    <row r="4" spans="1:14" customFormat="1" x14ac:dyDescent="0.25">
      <c r="A4" s="44"/>
      <c r="B4" s="104" t="s">
        <v>156</v>
      </c>
      <c r="C4" s="105"/>
      <c r="D4" s="106"/>
      <c r="E4" s="107" t="s">
        <v>157</v>
      </c>
      <c r="F4" s="108"/>
      <c r="G4" s="107" t="s">
        <v>160</v>
      </c>
      <c r="H4" s="534"/>
      <c r="I4" s="121"/>
      <c r="J4" s="121"/>
      <c r="K4" s="121"/>
      <c r="L4" s="121"/>
      <c r="M4" s="121"/>
      <c r="N4" s="121"/>
    </row>
    <row r="5" spans="1:14" customFormat="1" ht="17.25" customHeight="1" x14ac:dyDescent="0.25">
      <c r="A5" s="646" t="s">
        <v>177</v>
      </c>
      <c r="B5" s="646"/>
      <c r="C5" s="647" t="s">
        <v>183</v>
      </c>
      <c r="D5" s="648" t="s">
        <v>184</v>
      </c>
      <c r="E5" s="648" t="s">
        <v>163</v>
      </c>
      <c r="F5" s="658" t="s">
        <v>185</v>
      </c>
      <c r="G5" s="659"/>
      <c r="H5" s="660"/>
      <c r="I5" s="653" t="s">
        <v>186</v>
      </c>
      <c r="J5" s="654"/>
      <c r="K5" s="653" t="s">
        <v>187</v>
      </c>
      <c r="L5" s="654"/>
      <c r="M5" s="655" t="s">
        <v>188</v>
      </c>
      <c r="N5" s="656" t="s">
        <v>189</v>
      </c>
    </row>
    <row r="6" spans="1:14" customFormat="1" ht="36" customHeight="1" x14ac:dyDescent="0.25">
      <c r="A6" s="122" t="s">
        <v>169</v>
      </c>
      <c r="B6" s="123" t="s">
        <v>170</v>
      </c>
      <c r="C6" s="647"/>
      <c r="D6" s="648"/>
      <c r="E6" s="648"/>
      <c r="F6" s="523" t="s">
        <v>190</v>
      </c>
      <c r="G6" s="124" t="s">
        <v>191</v>
      </c>
      <c r="H6" s="125" t="s">
        <v>192</v>
      </c>
      <c r="I6" s="124" t="s">
        <v>193</v>
      </c>
      <c r="J6" s="125" t="s">
        <v>192</v>
      </c>
      <c r="K6" s="126" t="s">
        <v>194</v>
      </c>
      <c r="L6" s="525" t="s">
        <v>192</v>
      </c>
      <c r="M6" s="655"/>
      <c r="N6" s="657"/>
    </row>
    <row r="7" spans="1:14" ht="15" customHeight="1" x14ac:dyDescent="0.25">
      <c r="A7" s="4">
        <v>1</v>
      </c>
      <c r="B7" s="33" t="s">
        <v>82</v>
      </c>
      <c r="C7" s="31">
        <v>1994</v>
      </c>
      <c r="D7" s="31" t="s">
        <v>123</v>
      </c>
      <c r="E7" s="51" t="s">
        <v>6</v>
      </c>
      <c r="F7" s="51" t="s">
        <v>51</v>
      </c>
      <c r="G7" s="16">
        <v>73</v>
      </c>
      <c r="H7" s="28">
        <f t="shared" ref="H7:H27" si="0">G7*1000/79.5</f>
        <v>918.23899371069183</v>
      </c>
      <c r="I7" s="213">
        <v>8180</v>
      </c>
      <c r="J7" s="28">
        <f t="shared" ref="J7:J27" si="1">I7*1000/9500</f>
        <v>861.0526315789474</v>
      </c>
      <c r="K7" s="156">
        <v>68.599999999999994</v>
      </c>
      <c r="L7" s="210">
        <v>1000</v>
      </c>
      <c r="M7" s="98">
        <f t="shared" ref="M7:M27" si="2">SUM(L7,J7,H7)</f>
        <v>2779.2916252896393</v>
      </c>
      <c r="N7" s="127">
        <v>1</v>
      </c>
    </row>
    <row r="8" spans="1:14" ht="15" customHeight="1" x14ac:dyDescent="0.25">
      <c r="A8" s="4">
        <v>2</v>
      </c>
      <c r="B8" s="33" t="s">
        <v>43</v>
      </c>
      <c r="C8" s="31" t="s">
        <v>44</v>
      </c>
      <c r="D8" s="30" t="s">
        <v>123</v>
      </c>
      <c r="E8" s="51" t="s">
        <v>0</v>
      </c>
      <c r="F8" s="51" t="s">
        <v>50</v>
      </c>
      <c r="G8" s="52">
        <v>79</v>
      </c>
      <c r="H8" s="197">
        <f t="shared" si="0"/>
        <v>993.71069182389942</v>
      </c>
      <c r="I8" s="331">
        <v>7410</v>
      </c>
      <c r="J8" s="197">
        <f t="shared" si="1"/>
        <v>780</v>
      </c>
      <c r="K8" s="159">
        <v>64.5</v>
      </c>
      <c r="L8" s="197">
        <f t="shared" ref="L8:L24" si="3">(K8-15)*1000/53.6</f>
        <v>923.50746268656712</v>
      </c>
      <c r="M8" s="102">
        <f t="shared" si="2"/>
        <v>2697.2181545104668</v>
      </c>
      <c r="N8" s="128">
        <v>2</v>
      </c>
    </row>
    <row r="9" spans="1:14" ht="15" customHeight="1" x14ac:dyDescent="0.25">
      <c r="A9" s="4">
        <v>3</v>
      </c>
      <c r="B9" s="33" t="s">
        <v>78</v>
      </c>
      <c r="C9" s="31">
        <v>2001</v>
      </c>
      <c r="D9" s="31" t="s">
        <v>123</v>
      </c>
      <c r="E9" s="51" t="s">
        <v>66</v>
      </c>
      <c r="F9" s="51" t="s">
        <v>62</v>
      </c>
      <c r="G9" s="52">
        <v>61</v>
      </c>
      <c r="H9" s="28">
        <f t="shared" si="0"/>
        <v>767.29559748427675</v>
      </c>
      <c r="I9" s="213">
        <v>7950</v>
      </c>
      <c r="J9" s="28">
        <f t="shared" si="1"/>
        <v>836.84210526315792</v>
      </c>
      <c r="K9" s="52">
        <v>50.3</v>
      </c>
      <c r="L9" s="28">
        <f t="shared" si="3"/>
        <v>658.58208955223881</v>
      </c>
      <c r="M9" s="98">
        <f t="shared" si="2"/>
        <v>2262.7197922996734</v>
      </c>
      <c r="N9" s="129">
        <v>3</v>
      </c>
    </row>
    <row r="10" spans="1:14" ht="15" customHeight="1" x14ac:dyDescent="0.25">
      <c r="A10" s="4">
        <v>4</v>
      </c>
      <c r="B10" s="33" t="s">
        <v>95</v>
      </c>
      <c r="C10" s="31">
        <v>1994</v>
      </c>
      <c r="D10" s="31" t="s">
        <v>123</v>
      </c>
      <c r="E10" s="54" t="s">
        <v>129</v>
      </c>
      <c r="F10" s="51" t="s">
        <v>89</v>
      </c>
      <c r="G10" s="52">
        <v>55</v>
      </c>
      <c r="H10" s="28">
        <f t="shared" si="0"/>
        <v>691.82389937106916</v>
      </c>
      <c r="I10" s="331">
        <v>7610</v>
      </c>
      <c r="J10" s="28">
        <f t="shared" si="1"/>
        <v>801.0526315789474</v>
      </c>
      <c r="K10" s="16">
        <v>52.3</v>
      </c>
      <c r="L10" s="28">
        <f t="shared" si="3"/>
        <v>695.8955223880597</v>
      </c>
      <c r="M10" s="98">
        <f t="shared" si="2"/>
        <v>2188.7720533380761</v>
      </c>
      <c r="N10" s="130">
        <v>4</v>
      </c>
    </row>
    <row r="11" spans="1:14" ht="15" customHeight="1" x14ac:dyDescent="0.25">
      <c r="A11" s="4">
        <v>5</v>
      </c>
      <c r="B11" s="33" t="s">
        <v>30</v>
      </c>
      <c r="C11" s="31" t="s">
        <v>68</v>
      </c>
      <c r="D11" s="31" t="s">
        <v>122</v>
      </c>
      <c r="E11" s="51" t="s">
        <v>0</v>
      </c>
      <c r="F11" s="458" t="s">
        <v>62</v>
      </c>
      <c r="G11" s="77">
        <v>61</v>
      </c>
      <c r="H11" s="197">
        <f t="shared" si="0"/>
        <v>767.29559748427675</v>
      </c>
      <c r="I11" s="213">
        <v>6810</v>
      </c>
      <c r="J11" s="197">
        <f t="shared" si="1"/>
        <v>716.84210526315792</v>
      </c>
      <c r="K11" s="159">
        <v>51.4</v>
      </c>
      <c r="L11" s="197">
        <f t="shared" si="3"/>
        <v>679.1044776119403</v>
      </c>
      <c r="M11" s="102">
        <f t="shared" si="2"/>
        <v>2163.2421803593747</v>
      </c>
      <c r="N11" s="131">
        <v>5</v>
      </c>
    </row>
    <row r="12" spans="1:14" ht="15" customHeight="1" x14ac:dyDescent="0.25">
      <c r="A12" s="4">
        <v>6</v>
      </c>
      <c r="B12" s="33" t="s">
        <v>59</v>
      </c>
      <c r="C12" s="31">
        <v>2003</v>
      </c>
      <c r="D12" s="31" t="s">
        <v>123</v>
      </c>
      <c r="E12" s="51" t="s">
        <v>6</v>
      </c>
      <c r="F12" s="72" t="s">
        <v>61</v>
      </c>
      <c r="G12" s="52">
        <v>62</v>
      </c>
      <c r="H12" s="28">
        <f t="shared" si="0"/>
        <v>779.87421383647802</v>
      </c>
      <c r="I12" s="31">
        <v>4400</v>
      </c>
      <c r="J12" s="28">
        <f t="shared" si="1"/>
        <v>463.15789473684208</v>
      </c>
      <c r="K12" s="159">
        <v>64</v>
      </c>
      <c r="L12" s="28">
        <f t="shared" si="3"/>
        <v>914.17910447761187</v>
      </c>
      <c r="M12" s="98">
        <f t="shared" si="2"/>
        <v>2157.2112130509322</v>
      </c>
      <c r="N12" s="132">
        <v>6</v>
      </c>
    </row>
    <row r="13" spans="1:14" ht="15" customHeight="1" x14ac:dyDescent="0.25">
      <c r="A13" s="4">
        <v>7</v>
      </c>
      <c r="B13" s="97" t="s">
        <v>152</v>
      </c>
      <c r="C13" s="31">
        <v>2007</v>
      </c>
      <c r="D13" s="31" t="s">
        <v>122</v>
      </c>
      <c r="E13" s="51" t="s">
        <v>129</v>
      </c>
      <c r="F13" s="51" t="s">
        <v>41</v>
      </c>
      <c r="G13" s="52">
        <v>54.5</v>
      </c>
      <c r="H13" s="28">
        <f t="shared" si="0"/>
        <v>685.53459119496858</v>
      </c>
      <c r="I13" s="31">
        <v>7020</v>
      </c>
      <c r="J13" s="28">
        <f t="shared" si="1"/>
        <v>738.9473684210526</v>
      </c>
      <c r="K13" s="16">
        <v>49.7</v>
      </c>
      <c r="L13" s="28">
        <f t="shared" si="3"/>
        <v>647.38805970149247</v>
      </c>
      <c r="M13" s="98">
        <f t="shared" si="2"/>
        <v>2071.8700193175137</v>
      </c>
      <c r="N13" s="132">
        <v>7</v>
      </c>
    </row>
    <row r="14" spans="1:14" ht="15" customHeight="1" x14ac:dyDescent="0.25">
      <c r="A14" s="4">
        <v>8</v>
      </c>
      <c r="B14" s="33" t="s">
        <v>29</v>
      </c>
      <c r="C14" s="31" t="s">
        <v>68</v>
      </c>
      <c r="D14" s="31" t="s">
        <v>122</v>
      </c>
      <c r="E14" s="51" t="s">
        <v>0</v>
      </c>
      <c r="F14" s="51" t="s">
        <v>210</v>
      </c>
      <c r="G14" s="77">
        <v>63</v>
      </c>
      <c r="H14" s="197">
        <f t="shared" si="0"/>
        <v>792.45283018867929</v>
      </c>
      <c r="I14" s="213">
        <v>7260</v>
      </c>
      <c r="J14" s="197">
        <f t="shared" si="1"/>
        <v>764.21052631578948</v>
      </c>
      <c r="K14" s="52">
        <v>40.799999999999997</v>
      </c>
      <c r="L14" s="197">
        <f t="shared" si="3"/>
        <v>481.3432835820895</v>
      </c>
      <c r="M14" s="102">
        <f t="shared" si="2"/>
        <v>2038.0066400865585</v>
      </c>
      <c r="N14" s="132">
        <v>8</v>
      </c>
    </row>
    <row r="15" spans="1:14" ht="15" customHeight="1" x14ac:dyDescent="0.25">
      <c r="A15" s="4">
        <v>9</v>
      </c>
      <c r="B15" s="97" t="s">
        <v>144</v>
      </c>
      <c r="C15" s="31">
        <v>1995</v>
      </c>
      <c r="D15" s="31" t="s">
        <v>123</v>
      </c>
      <c r="E15" s="54" t="s">
        <v>129</v>
      </c>
      <c r="F15" s="51" t="s">
        <v>126</v>
      </c>
      <c r="G15" s="77">
        <v>50</v>
      </c>
      <c r="H15" s="28">
        <f t="shared" si="0"/>
        <v>628.93081761006295</v>
      </c>
      <c r="I15" s="31">
        <v>5720</v>
      </c>
      <c r="J15" s="28">
        <f t="shared" si="1"/>
        <v>602.10526315789468</v>
      </c>
      <c r="K15" s="34">
        <v>58.1</v>
      </c>
      <c r="L15" s="28">
        <f t="shared" si="3"/>
        <v>804.1044776119403</v>
      </c>
      <c r="M15" s="98">
        <f t="shared" si="2"/>
        <v>2035.1405583798978</v>
      </c>
      <c r="N15" s="132">
        <v>9</v>
      </c>
    </row>
    <row r="16" spans="1:14" ht="15" customHeight="1" x14ac:dyDescent="0.25">
      <c r="A16" s="4">
        <v>10</v>
      </c>
      <c r="B16" s="33" t="s">
        <v>91</v>
      </c>
      <c r="C16" s="31">
        <v>1995</v>
      </c>
      <c r="D16" s="31" t="s">
        <v>123</v>
      </c>
      <c r="E16" s="51" t="s">
        <v>6</v>
      </c>
      <c r="F16" s="51" t="s">
        <v>42</v>
      </c>
      <c r="G16" s="77">
        <v>47</v>
      </c>
      <c r="H16" s="28">
        <f t="shared" si="0"/>
        <v>591.19496855345915</v>
      </c>
      <c r="I16" s="31">
        <v>3950</v>
      </c>
      <c r="J16" s="28">
        <f t="shared" si="1"/>
        <v>415.78947368421052</v>
      </c>
      <c r="K16" s="156">
        <v>59.7</v>
      </c>
      <c r="L16" s="28">
        <f t="shared" si="3"/>
        <v>833.95522388059703</v>
      </c>
      <c r="M16" s="98">
        <f t="shared" si="2"/>
        <v>1840.9396661182668</v>
      </c>
      <c r="N16" s="132">
        <v>10</v>
      </c>
    </row>
    <row r="17" spans="1:22" ht="15" customHeight="1" x14ac:dyDescent="0.25">
      <c r="A17" s="4">
        <v>11</v>
      </c>
      <c r="B17" s="33" t="s">
        <v>80</v>
      </c>
      <c r="C17" s="31">
        <v>1979</v>
      </c>
      <c r="D17" s="31" t="s">
        <v>55</v>
      </c>
      <c r="E17" s="51" t="s">
        <v>0</v>
      </c>
      <c r="F17" s="51" t="s">
        <v>76</v>
      </c>
      <c r="G17" s="77">
        <v>49</v>
      </c>
      <c r="H17" s="28">
        <f t="shared" si="0"/>
        <v>616.35220125786168</v>
      </c>
      <c r="I17" s="31">
        <v>4210</v>
      </c>
      <c r="J17" s="28">
        <f t="shared" si="1"/>
        <v>443.15789473684208</v>
      </c>
      <c r="K17" s="52">
        <v>56.1</v>
      </c>
      <c r="L17" s="28">
        <f t="shared" si="3"/>
        <v>766.79104477611941</v>
      </c>
      <c r="M17" s="102">
        <f t="shared" si="2"/>
        <v>1826.3011407708232</v>
      </c>
      <c r="N17" s="132">
        <v>11</v>
      </c>
    </row>
    <row r="18" spans="1:22" ht="15" customHeight="1" thickBot="1" x14ac:dyDescent="0.3">
      <c r="A18" s="37">
        <v>12</v>
      </c>
      <c r="B18" s="37" t="s">
        <v>83</v>
      </c>
      <c r="C18" s="133">
        <v>1988</v>
      </c>
      <c r="D18" s="134" t="s">
        <v>55</v>
      </c>
      <c r="E18" s="38" t="s">
        <v>0</v>
      </c>
      <c r="F18" s="460" t="s">
        <v>76</v>
      </c>
      <c r="G18" s="135">
        <v>49</v>
      </c>
      <c r="H18" s="28">
        <f t="shared" si="0"/>
        <v>616.35220125786168</v>
      </c>
      <c r="I18" s="38">
        <v>4100</v>
      </c>
      <c r="J18" s="39">
        <f t="shared" si="1"/>
        <v>431.57894736842104</v>
      </c>
      <c r="K18" s="56">
        <v>52.5</v>
      </c>
      <c r="L18" s="28">
        <f t="shared" si="3"/>
        <v>699.62686567164178</v>
      </c>
      <c r="M18" s="136">
        <f t="shared" si="2"/>
        <v>1747.5580142979245</v>
      </c>
      <c r="N18" s="137">
        <v>12</v>
      </c>
    </row>
    <row r="19" spans="1:22" ht="15" customHeight="1" thickTop="1" x14ac:dyDescent="0.25">
      <c r="A19" s="4">
        <v>13</v>
      </c>
      <c r="B19" s="35" t="s">
        <v>81</v>
      </c>
      <c r="C19" s="63">
        <v>1988</v>
      </c>
      <c r="D19" s="41" t="s">
        <v>55</v>
      </c>
      <c r="E19" s="58" t="s">
        <v>0</v>
      </c>
      <c r="F19" s="58" t="s">
        <v>60</v>
      </c>
      <c r="G19" s="138">
        <v>50.5</v>
      </c>
      <c r="H19" s="28">
        <f t="shared" si="0"/>
        <v>635.22012578616352</v>
      </c>
      <c r="I19" s="41">
        <v>3100</v>
      </c>
      <c r="J19" s="36">
        <f t="shared" si="1"/>
        <v>326.31578947368422</v>
      </c>
      <c r="K19" s="59">
        <v>53</v>
      </c>
      <c r="L19" s="28">
        <f t="shared" si="3"/>
        <v>708.95522388059703</v>
      </c>
      <c r="M19" s="139">
        <f t="shared" si="2"/>
        <v>1670.4911391404448</v>
      </c>
      <c r="N19" s="140"/>
    </row>
    <row r="20" spans="1:22" ht="15" customHeight="1" x14ac:dyDescent="0.25">
      <c r="A20" s="4">
        <v>14</v>
      </c>
      <c r="B20" s="33" t="s">
        <v>74</v>
      </c>
      <c r="C20" s="31">
        <v>1988</v>
      </c>
      <c r="D20" s="85" t="s">
        <v>55</v>
      </c>
      <c r="E20" s="51" t="s">
        <v>66</v>
      </c>
      <c r="F20" s="51" t="s">
        <v>75</v>
      </c>
      <c r="G20" s="77">
        <v>48.5</v>
      </c>
      <c r="H20" s="28">
        <f t="shared" si="0"/>
        <v>610.06289308176099</v>
      </c>
      <c r="I20" s="31">
        <v>5340</v>
      </c>
      <c r="J20" s="28">
        <f t="shared" si="1"/>
        <v>562.10526315789468</v>
      </c>
      <c r="K20" s="52">
        <v>41.2</v>
      </c>
      <c r="L20" s="28">
        <f t="shared" si="3"/>
        <v>488.80597014925377</v>
      </c>
      <c r="M20" s="139">
        <f t="shared" si="2"/>
        <v>1660.9741263889096</v>
      </c>
      <c r="N20" s="21"/>
    </row>
    <row r="21" spans="1:22" ht="15" customHeight="1" x14ac:dyDescent="0.25">
      <c r="A21" s="4">
        <v>15</v>
      </c>
      <c r="B21" s="33" t="s">
        <v>141</v>
      </c>
      <c r="C21" s="64">
        <v>2004</v>
      </c>
      <c r="D21" s="31" t="s">
        <v>123</v>
      </c>
      <c r="E21" s="29" t="s">
        <v>129</v>
      </c>
      <c r="F21" s="51" t="s">
        <v>155</v>
      </c>
      <c r="G21" s="19">
        <v>14.5</v>
      </c>
      <c r="H21" s="28">
        <f t="shared" si="0"/>
        <v>182.38993710691824</v>
      </c>
      <c r="I21" s="31">
        <v>8400</v>
      </c>
      <c r="J21" s="28">
        <f t="shared" si="1"/>
        <v>884.21052631578948</v>
      </c>
      <c r="K21" s="16">
        <v>46.6</v>
      </c>
      <c r="L21" s="28">
        <f t="shared" si="3"/>
        <v>589.55223880597009</v>
      </c>
      <c r="M21" s="139">
        <f t="shared" si="2"/>
        <v>1656.1527022286778</v>
      </c>
      <c r="N21" s="21"/>
    </row>
    <row r="22" spans="1:22" ht="15" customHeight="1" x14ac:dyDescent="0.25">
      <c r="A22" s="4">
        <v>16</v>
      </c>
      <c r="B22" s="33" t="s">
        <v>69</v>
      </c>
      <c r="C22" s="31">
        <v>2001</v>
      </c>
      <c r="D22" s="31" t="s">
        <v>123</v>
      </c>
      <c r="E22" s="51" t="s">
        <v>64</v>
      </c>
      <c r="F22" s="51" t="s">
        <v>70</v>
      </c>
      <c r="G22" s="77">
        <v>68.5</v>
      </c>
      <c r="H22" s="28">
        <f t="shared" si="0"/>
        <v>861.63522012578619</v>
      </c>
      <c r="I22" s="31">
        <v>2670</v>
      </c>
      <c r="J22" s="28">
        <f t="shared" si="1"/>
        <v>281.05263157894734</v>
      </c>
      <c r="K22" s="159">
        <v>41.3</v>
      </c>
      <c r="L22" s="28">
        <f t="shared" si="3"/>
        <v>490.67164179104469</v>
      </c>
      <c r="M22" s="139">
        <f t="shared" si="2"/>
        <v>1633.3594934957782</v>
      </c>
      <c r="N22" s="21"/>
    </row>
    <row r="23" spans="1:22" ht="15" customHeight="1" x14ac:dyDescent="0.25">
      <c r="A23" s="4">
        <v>17</v>
      </c>
      <c r="B23" s="33" t="s">
        <v>72</v>
      </c>
      <c r="C23" s="32" t="s">
        <v>73</v>
      </c>
      <c r="D23" s="15" t="s">
        <v>123</v>
      </c>
      <c r="E23" s="15" t="s">
        <v>0</v>
      </c>
      <c r="F23" s="76" t="s">
        <v>40</v>
      </c>
      <c r="G23" s="19">
        <v>56</v>
      </c>
      <c r="H23" s="28">
        <f t="shared" si="0"/>
        <v>704.40251572327043</v>
      </c>
      <c r="I23" s="31">
        <v>4040</v>
      </c>
      <c r="J23" s="28">
        <f t="shared" si="1"/>
        <v>425.26315789473682</v>
      </c>
      <c r="K23" s="52">
        <v>40</v>
      </c>
      <c r="L23" s="28">
        <f t="shared" si="3"/>
        <v>466.41791044776119</v>
      </c>
      <c r="M23" s="139">
        <f t="shared" si="2"/>
        <v>1596.0835840657685</v>
      </c>
      <c r="N23" s="21"/>
    </row>
    <row r="24" spans="1:22" ht="15" customHeight="1" x14ac:dyDescent="0.25">
      <c r="A24" s="4">
        <v>18</v>
      </c>
      <c r="B24" s="366" t="s">
        <v>264</v>
      </c>
      <c r="C24" s="31">
        <v>1995</v>
      </c>
      <c r="D24" s="31" t="s">
        <v>123</v>
      </c>
      <c r="E24" s="29" t="s">
        <v>129</v>
      </c>
      <c r="F24" s="51" t="s">
        <v>250</v>
      </c>
      <c r="G24" s="19">
        <v>55.25</v>
      </c>
      <c r="H24" s="28">
        <f t="shared" si="0"/>
        <v>694.96855345911945</v>
      </c>
      <c r="I24" s="31">
        <v>1810</v>
      </c>
      <c r="J24" s="28">
        <f t="shared" si="1"/>
        <v>190.52631578947367</v>
      </c>
      <c r="K24" s="52">
        <v>51.1</v>
      </c>
      <c r="L24" s="28">
        <f t="shared" si="3"/>
        <v>673.50746268656712</v>
      </c>
      <c r="M24" s="139">
        <f t="shared" si="2"/>
        <v>1559.0023319351603</v>
      </c>
      <c r="N24" s="21"/>
    </row>
    <row r="25" spans="1:22" ht="15" customHeight="1" x14ac:dyDescent="0.25">
      <c r="A25" s="4">
        <v>19</v>
      </c>
      <c r="B25" s="33" t="s">
        <v>79</v>
      </c>
      <c r="C25" s="31">
        <v>1991</v>
      </c>
      <c r="D25" s="31" t="s">
        <v>123</v>
      </c>
      <c r="E25" s="51" t="s">
        <v>0</v>
      </c>
      <c r="F25" s="51" t="s">
        <v>27</v>
      </c>
      <c r="G25" s="77">
        <v>50</v>
      </c>
      <c r="H25" s="28">
        <f t="shared" si="0"/>
        <v>628.93081761006295</v>
      </c>
      <c r="I25" s="331">
        <v>7610</v>
      </c>
      <c r="J25" s="28">
        <f t="shared" si="1"/>
        <v>801.0526315789474</v>
      </c>
      <c r="K25" s="76">
        <v>0</v>
      </c>
      <c r="L25" s="28"/>
      <c r="M25" s="139">
        <f t="shared" si="2"/>
        <v>1429.9834491890103</v>
      </c>
      <c r="N25" s="21"/>
    </row>
    <row r="26" spans="1:22" ht="15" customHeight="1" x14ac:dyDescent="0.25">
      <c r="A26" s="4">
        <v>20</v>
      </c>
      <c r="B26" s="584" t="s">
        <v>36</v>
      </c>
      <c r="C26" s="31" t="s">
        <v>37</v>
      </c>
      <c r="D26" s="31" t="s">
        <v>122</v>
      </c>
      <c r="E26" s="31" t="s">
        <v>0</v>
      </c>
      <c r="F26" s="184" t="s">
        <v>209</v>
      </c>
      <c r="G26" s="77">
        <v>68</v>
      </c>
      <c r="H26" s="28">
        <f t="shared" si="0"/>
        <v>855.3459119496855</v>
      </c>
      <c r="I26" s="31">
        <v>5270</v>
      </c>
      <c r="J26" s="28">
        <f t="shared" si="1"/>
        <v>554.73684210526312</v>
      </c>
      <c r="K26" s="52">
        <v>0</v>
      </c>
      <c r="L26" s="28"/>
      <c r="M26" s="139">
        <f t="shared" si="2"/>
        <v>1410.0827540549485</v>
      </c>
      <c r="N26" s="21"/>
    </row>
    <row r="27" spans="1:22" ht="15" customHeight="1" x14ac:dyDescent="0.25">
      <c r="A27" s="4">
        <v>21</v>
      </c>
      <c r="B27" s="33" t="s">
        <v>101</v>
      </c>
      <c r="C27" s="41" t="s">
        <v>73</v>
      </c>
      <c r="D27" s="31" t="s">
        <v>123</v>
      </c>
      <c r="E27" s="51" t="s">
        <v>66</v>
      </c>
      <c r="F27" s="72" t="s">
        <v>102</v>
      </c>
      <c r="G27" s="77">
        <v>24</v>
      </c>
      <c r="H27" s="28">
        <f t="shared" si="0"/>
        <v>301.88679245283021</v>
      </c>
      <c r="I27" s="31">
        <v>6120</v>
      </c>
      <c r="J27" s="28">
        <f t="shared" si="1"/>
        <v>644.21052631578948</v>
      </c>
      <c r="K27" s="52">
        <v>37</v>
      </c>
      <c r="L27" s="28">
        <f>(K27-15)*1000/53.6</f>
        <v>410.44776119402985</v>
      </c>
      <c r="M27" s="139">
        <f t="shared" si="2"/>
        <v>1356.5450799626494</v>
      </c>
      <c r="N27" s="21"/>
    </row>
    <row r="28" spans="1:22" ht="15" customHeight="1" x14ac:dyDescent="0.25">
      <c r="A28" s="4">
        <v>22</v>
      </c>
      <c r="B28" s="585" t="s">
        <v>24</v>
      </c>
      <c r="C28" s="31" t="s">
        <v>68</v>
      </c>
      <c r="D28" s="31" t="s">
        <v>179</v>
      </c>
      <c r="E28" s="51" t="s">
        <v>0</v>
      </c>
      <c r="F28" s="459" t="s">
        <v>89</v>
      </c>
      <c r="G28" s="52">
        <v>55</v>
      </c>
      <c r="H28" s="28">
        <f>G28*1000/79.5</f>
        <v>691.82389937106916</v>
      </c>
      <c r="I28" s="64">
        <v>4920</v>
      </c>
      <c r="J28" s="28">
        <f>I28*1000/9500</f>
        <v>517.89473684210532</v>
      </c>
      <c r="K28" s="52">
        <v>17.600000000000001</v>
      </c>
      <c r="L28" s="28">
        <f>(K28-15)*1000/53.6</f>
        <v>48.507462686567187</v>
      </c>
      <c r="M28" s="98">
        <f>SUM(L28,J28,H28)</f>
        <v>1258.2260988997418</v>
      </c>
      <c r="N28" s="21"/>
    </row>
    <row r="29" spans="1:22" ht="15" customHeight="1" x14ac:dyDescent="0.25">
      <c r="A29" s="4">
        <v>23</v>
      </c>
      <c r="B29" s="404" t="s">
        <v>277</v>
      </c>
      <c r="C29" s="518"/>
      <c r="D29" s="31" t="s">
        <v>123</v>
      </c>
      <c r="E29" s="51" t="s">
        <v>66</v>
      </c>
      <c r="F29" s="51" t="s">
        <v>62</v>
      </c>
      <c r="G29" s="52">
        <v>61</v>
      </c>
      <c r="H29" s="28">
        <f>G29*1000/79.5</f>
        <v>767.29559748427675</v>
      </c>
      <c r="I29" s="522">
        <v>4600</v>
      </c>
      <c r="J29" s="4">
        <f>I29*1000/9500</f>
        <v>484.21052631578948</v>
      </c>
      <c r="K29" s="48"/>
      <c r="L29" s="21"/>
      <c r="M29" s="98">
        <f>SUM(L29,J29,H29)</f>
        <v>1251.5061238000662</v>
      </c>
      <c r="N29" s="21"/>
    </row>
    <row r="30" spans="1:22" s="89" customFormat="1" ht="17.25" customHeight="1" x14ac:dyDescent="0.25">
      <c r="A30" s="518">
        <v>24</v>
      </c>
      <c r="B30" s="586" t="s">
        <v>115</v>
      </c>
      <c r="C30" s="141"/>
      <c r="D30" s="31" t="s">
        <v>123</v>
      </c>
      <c r="E30" s="587"/>
      <c r="F30" s="118"/>
      <c r="G30" s="77"/>
      <c r="H30" s="24">
        <f>G30*1000/79.5</f>
        <v>0</v>
      </c>
      <c r="I30" s="31">
        <v>1470</v>
      </c>
      <c r="J30" s="24">
        <f>I30*1000/9500</f>
        <v>154.73684210526315</v>
      </c>
      <c r="K30" s="52">
        <v>61.6</v>
      </c>
      <c r="L30" s="24">
        <f>(K30-15)*1000/53.6</f>
        <v>869.40298507462683</v>
      </c>
      <c r="M30" s="588">
        <f>SUM(L30,J30,H30)</f>
        <v>1024.1398271798901</v>
      </c>
      <c r="N30" s="589"/>
      <c r="O30" s="590"/>
      <c r="P30" s="590"/>
      <c r="Q30" s="590"/>
      <c r="R30" s="590"/>
      <c r="S30" s="590"/>
      <c r="T30" s="590"/>
      <c r="U30" s="590"/>
      <c r="V30" s="590"/>
    </row>
    <row r="31" spans="1:22" s="9" customFormat="1" ht="12.75" x14ac:dyDescent="0.2">
      <c r="A31" s="532"/>
      <c r="O31" s="326"/>
      <c r="P31" s="326"/>
      <c r="Q31" s="326"/>
      <c r="R31" s="326"/>
      <c r="S31" s="326"/>
      <c r="T31" s="326"/>
      <c r="U31" s="326"/>
      <c r="V31" s="326"/>
    </row>
    <row r="32" spans="1:22" s="9" customFormat="1" x14ac:dyDescent="0.25">
      <c r="A32" s="533"/>
      <c r="B32" s="1"/>
      <c r="C32" s="89"/>
      <c r="D32" s="66"/>
      <c r="E32" s="96"/>
      <c r="F32" s="1" t="s">
        <v>246</v>
      </c>
      <c r="G32" s="1"/>
      <c r="H32" s="1"/>
      <c r="I32" s="1"/>
      <c r="J32" s="1"/>
      <c r="K32" s="68"/>
      <c r="L32"/>
      <c r="M32" s="101"/>
      <c r="N32"/>
      <c r="O32" s="326"/>
      <c r="P32" s="326"/>
      <c r="Q32" s="326"/>
      <c r="R32" s="326"/>
      <c r="S32" s="326"/>
      <c r="T32" s="326"/>
      <c r="U32" s="326"/>
      <c r="V32" s="326"/>
    </row>
    <row r="33" spans="1:22" s="9" customFormat="1" ht="13.5" x14ac:dyDescent="0.2">
      <c r="A33" s="533"/>
      <c r="B33" s="432" t="s">
        <v>57</v>
      </c>
      <c r="C33" s="124">
        <v>2004</v>
      </c>
      <c r="D33" s="433" t="s">
        <v>49</v>
      </c>
      <c r="E33" s="434" t="s">
        <v>26</v>
      </c>
      <c r="F33" s="435" t="s">
        <v>218</v>
      </c>
      <c r="G33" s="436">
        <v>79.5</v>
      </c>
      <c r="H33" s="437">
        <v>1000</v>
      </c>
      <c r="I33" s="438"/>
      <c r="J33" s="439"/>
      <c r="K33" s="440"/>
      <c r="L33" s="441"/>
      <c r="M33" s="442">
        <f>SUM(L33,J33,H33)</f>
        <v>1000</v>
      </c>
      <c r="N33" s="325"/>
      <c r="O33" s="326"/>
      <c r="P33" s="326"/>
      <c r="Q33" s="326"/>
      <c r="R33" s="326"/>
      <c r="S33" s="326"/>
      <c r="T33" s="326"/>
      <c r="U33" s="326"/>
      <c r="V33" s="326"/>
    </row>
    <row r="34" spans="1:22" s="9" customFormat="1" ht="13.5" x14ac:dyDescent="0.2">
      <c r="A34" s="533"/>
      <c r="B34" s="443" t="s">
        <v>142</v>
      </c>
      <c r="C34" s="438">
        <v>1997</v>
      </c>
      <c r="D34" s="438" t="s">
        <v>123</v>
      </c>
      <c r="E34" s="444" t="s">
        <v>129</v>
      </c>
      <c r="F34" s="439"/>
      <c r="G34" s="439"/>
      <c r="H34" s="448"/>
      <c r="I34" s="445">
        <v>9500</v>
      </c>
      <c r="J34" s="437">
        <f>I34*1000/9500</f>
        <v>1000</v>
      </c>
      <c r="K34" s="440"/>
      <c r="L34" s="441"/>
      <c r="M34" s="442"/>
      <c r="N34" s="325"/>
      <c r="O34" s="326"/>
      <c r="P34" s="326"/>
      <c r="Q34" s="326"/>
      <c r="R34" s="326"/>
      <c r="S34" s="326"/>
      <c r="T34" s="326"/>
      <c r="U34" s="326"/>
      <c r="V34" s="326"/>
    </row>
    <row r="35" spans="1:22" s="9" customFormat="1" ht="13.5" x14ac:dyDescent="0.2">
      <c r="A35" s="533"/>
      <c r="B35" s="345" t="s">
        <v>82</v>
      </c>
      <c r="C35" s="446">
        <v>1994</v>
      </c>
      <c r="D35" s="446" t="s">
        <v>123</v>
      </c>
      <c r="E35" s="438" t="s">
        <v>6</v>
      </c>
      <c r="F35" s="446"/>
      <c r="G35" s="447"/>
      <c r="H35" s="448"/>
      <c r="I35" s="438"/>
      <c r="J35" s="449"/>
      <c r="K35" s="435">
        <v>68.599999999999994</v>
      </c>
      <c r="L35" s="437">
        <v>1000</v>
      </c>
      <c r="M35" s="442"/>
      <c r="N35" s="325"/>
      <c r="O35" s="326"/>
      <c r="P35" s="326"/>
      <c r="Q35" s="326"/>
      <c r="R35" s="326"/>
      <c r="S35" s="326"/>
      <c r="T35" s="326"/>
      <c r="U35" s="326"/>
      <c r="V35" s="326"/>
    </row>
    <row r="36" spans="1:22" x14ac:dyDescent="0.25">
      <c r="A36" s="381"/>
      <c r="B36" s="381"/>
      <c r="C36" s="539"/>
      <c r="D36" s="540"/>
      <c r="E36" s="90"/>
      <c r="F36" s="381"/>
      <c r="G36" s="381"/>
      <c r="H36" s="381"/>
      <c r="I36" s="381"/>
      <c r="J36" s="381"/>
      <c r="K36" s="90"/>
      <c r="L36" s="142"/>
      <c r="M36" s="100"/>
      <c r="N36" s="11"/>
    </row>
    <row r="37" spans="1:22" x14ac:dyDescent="0.25">
      <c r="A37" s="82"/>
      <c r="B37" s="645" t="s">
        <v>268</v>
      </c>
      <c r="C37" s="645"/>
      <c r="D37" s="645"/>
      <c r="E37" s="645"/>
      <c r="F37" s="645"/>
      <c r="G37" s="645"/>
      <c r="H37" s="645"/>
      <c r="I37" s="645"/>
      <c r="J37" s="645"/>
      <c r="K37" s="645"/>
      <c r="L37" s="645"/>
      <c r="M37" s="645"/>
      <c r="N37" s="645"/>
    </row>
    <row r="38" spans="1:22" x14ac:dyDescent="0.25">
      <c r="A38" s="645" t="s">
        <v>182</v>
      </c>
      <c r="B38" s="645"/>
      <c r="C38" s="645"/>
      <c r="D38" s="645"/>
      <c r="E38" s="645"/>
      <c r="F38" s="645"/>
      <c r="G38" s="645"/>
      <c r="H38" s="645"/>
      <c r="I38" s="645"/>
      <c r="J38" s="645"/>
      <c r="K38" s="645"/>
      <c r="L38" s="645"/>
      <c r="M38" s="645"/>
      <c r="N38" s="645"/>
    </row>
    <row r="39" spans="1:22" x14ac:dyDescent="0.25">
      <c r="A39" s="645" t="s">
        <v>174</v>
      </c>
      <c r="B39" s="645"/>
      <c r="C39" s="645"/>
      <c r="D39" s="645"/>
      <c r="E39" s="645"/>
      <c r="F39" s="645"/>
      <c r="G39" s="645"/>
      <c r="H39" s="645"/>
      <c r="I39" s="645"/>
      <c r="J39" s="645"/>
      <c r="K39" s="645"/>
      <c r="L39" s="645"/>
      <c r="M39" s="645"/>
      <c r="N39" s="645"/>
    </row>
    <row r="40" spans="1:22" x14ac:dyDescent="0.25">
      <c r="A40" s="542"/>
      <c r="B40" s="543" t="s">
        <v>156</v>
      </c>
      <c r="C40" s="544"/>
      <c r="D40" s="545"/>
      <c r="E40" s="546" t="s">
        <v>157</v>
      </c>
      <c r="F40" s="547"/>
      <c r="G40" s="546" t="s">
        <v>160</v>
      </c>
      <c r="H40" s="548"/>
      <c r="I40" s="549"/>
      <c r="J40" s="549"/>
      <c r="K40" s="549"/>
      <c r="L40" s="549"/>
      <c r="M40" s="549"/>
      <c r="N40" s="550"/>
    </row>
    <row r="41" spans="1:22" ht="15.75" customHeight="1" x14ac:dyDescent="0.25">
      <c r="A41" s="646" t="s">
        <v>174</v>
      </c>
      <c r="B41" s="646"/>
      <c r="C41" s="647" t="s">
        <v>183</v>
      </c>
      <c r="D41" s="648" t="s">
        <v>184</v>
      </c>
      <c r="E41" s="648" t="s">
        <v>163</v>
      </c>
      <c r="F41" s="658" t="s">
        <v>185</v>
      </c>
      <c r="G41" s="659"/>
      <c r="H41" s="660"/>
      <c r="I41" s="653" t="s">
        <v>186</v>
      </c>
      <c r="J41" s="654"/>
      <c r="K41" s="653" t="s">
        <v>187</v>
      </c>
      <c r="L41" s="654"/>
      <c r="M41" s="655" t="s">
        <v>188</v>
      </c>
      <c r="N41" s="656" t="s">
        <v>189</v>
      </c>
    </row>
    <row r="42" spans="1:22" ht="38.25" x14ac:dyDescent="0.25">
      <c r="A42" s="122" t="s">
        <v>169</v>
      </c>
      <c r="B42" s="123" t="s">
        <v>170</v>
      </c>
      <c r="C42" s="647"/>
      <c r="D42" s="648"/>
      <c r="E42" s="648"/>
      <c r="F42" s="523" t="s">
        <v>190</v>
      </c>
      <c r="G42" s="124" t="s">
        <v>191</v>
      </c>
      <c r="H42" s="125" t="s">
        <v>192</v>
      </c>
      <c r="I42" s="124" t="s">
        <v>193</v>
      </c>
      <c r="J42" s="125" t="s">
        <v>192</v>
      </c>
      <c r="K42" s="126" t="s">
        <v>194</v>
      </c>
      <c r="L42" s="525" t="s">
        <v>192</v>
      </c>
      <c r="M42" s="655"/>
      <c r="N42" s="657"/>
    </row>
    <row r="43" spans="1:22" x14ac:dyDescent="0.25">
      <c r="A43" s="4">
        <v>1</v>
      </c>
      <c r="B43" s="33" t="s">
        <v>30</v>
      </c>
      <c r="C43" s="31" t="s">
        <v>68</v>
      </c>
      <c r="D43" s="31" t="s">
        <v>122</v>
      </c>
      <c r="E43" s="51" t="s">
        <v>0</v>
      </c>
      <c r="F43" s="454" t="s">
        <v>62</v>
      </c>
      <c r="G43" s="281">
        <v>67</v>
      </c>
      <c r="H43" s="28">
        <f t="shared" ref="H43:H59" si="4">G43*1000/74</f>
        <v>905.40540540540542</v>
      </c>
      <c r="I43" s="182">
        <v>6810</v>
      </c>
      <c r="J43" s="28">
        <f t="shared" ref="J43:J60" si="5">I43*1000/7260</f>
        <v>938.01652892561981</v>
      </c>
      <c r="K43" s="427">
        <v>51.4</v>
      </c>
      <c r="L43" s="155">
        <f t="shared" ref="L43:L59" si="6">(K43-10)*1000/41.4</f>
        <v>1000</v>
      </c>
      <c r="M43" s="456">
        <f t="shared" ref="M43:M59" si="7">SUM(L43,J43,H43)</f>
        <v>2843.4219343310251</v>
      </c>
      <c r="N43" s="457">
        <v>1</v>
      </c>
    </row>
    <row r="44" spans="1:22" x14ac:dyDescent="0.25">
      <c r="A44" s="4">
        <v>2</v>
      </c>
      <c r="B44" s="80" t="s">
        <v>145</v>
      </c>
      <c r="C44" s="141">
        <v>2007</v>
      </c>
      <c r="D44" s="15" t="s">
        <v>122</v>
      </c>
      <c r="E44" s="60" t="s">
        <v>129</v>
      </c>
      <c r="F44" s="455" t="s">
        <v>153</v>
      </c>
      <c r="G44" s="19">
        <v>60.5</v>
      </c>
      <c r="H44" s="28">
        <f t="shared" si="4"/>
        <v>817.56756756756761</v>
      </c>
      <c r="I44" s="394">
        <v>7020</v>
      </c>
      <c r="J44" s="28">
        <f t="shared" si="5"/>
        <v>966.94214876033061</v>
      </c>
      <c r="K44" s="52">
        <v>49.7</v>
      </c>
      <c r="L44" s="207">
        <f t="shared" si="6"/>
        <v>958.93719806763283</v>
      </c>
      <c r="M44" s="98">
        <f t="shared" si="7"/>
        <v>2743.4469143955312</v>
      </c>
      <c r="N44" s="128">
        <v>2</v>
      </c>
    </row>
    <row r="45" spans="1:22" x14ac:dyDescent="0.25">
      <c r="A45" s="4">
        <v>3</v>
      </c>
      <c r="B45" s="17" t="s">
        <v>29</v>
      </c>
      <c r="C45" s="14" t="s">
        <v>68</v>
      </c>
      <c r="D45" s="15" t="s">
        <v>122</v>
      </c>
      <c r="E45" s="13" t="s">
        <v>0</v>
      </c>
      <c r="F45" s="426" t="s">
        <v>210</v>
      </c>
      <c r="G45" s="392">
        <v>69</v>
      </c>
      <c r="H45" s="28">
        <f t="shared" si="4"/>
        <v>932.43243243243239</v>
      </c>
      <c r="I45" s="103">
        <v>7260</v>
      </c>
      <c r="J45" s="27">
        <f t="shared" si="5"/>
        <v>1000</v>
      </c>
      <c r="K45" s="52">
        <v>40.799999999999997</v>
      </c>
      <c r="L45" s="207">
        <f t="shared" si="6"/>
        <v>743.9613526570048</v>
      </c>
      <c r="M45" s="98">
        <f t="shared" si="7"/>
        <v>2676.3937850894372</v>
      </c>
      <c r="N45" s="129">
        <v>3</v>
      </c>
    </row>
    <row r="46" spans="1:22" x14ac:dyDescent="0.25">
      <c r="A46" s="4">
        <v>4</v>
      </c>
      <c r="B46" s="80" t="s">
        <v>139</v>
      </c>
      <c r="C46" s="141">
        <v>2011</v>
      </c>
      <c r="D46" s="15" t="s">
        <v>124</v>
      </c>
      <c r="E46" s="60" t="s">
        <v>129</v>
      </c>
      <c r="F46" s="352" t="s">
        <v>211</v>
      </c>
      <c r="G46" s="77">
        <v>52</v>
      </c>
      <c r="H46" s="28">
        <f t="shared" si="4"/>
        <v>702.70270270270271</v>
      </c>
      <c r="I46" s="182">
        <v>4120</v>
      </c>
      <c r="J46" s="28">
        <f t="shared" si="5"/>
        <v>567.49311294765835</v>
      </c>
      <c r="K46" s="421">
        <v>38.5</v>
      </c>
      <c r="L46" s="207">
        <f t="shared" si="6"/>
        <v>688.40579710144925</v>
      </c>
      <c r="M46" s="98">
        <f t="shared" si="7"/>
        <v>1958.6016127518103</v>
      </c>
      <c r="N46" s="130">
        <v>4</v>
      </c>
    </row>
    <row r="47" spans="1:22" ht="15.75" customHeight="1" x14ac:dyDescent="0.3">
      <c r="A47" s="4">
        <v>5</v>
      </c>
      <c r="B47" s="80" t="s">
        <v>138</v>
      </c>
      <c r="C47" s="88">
        <v>2008</v>
      </c>
      <c r="D47" s="42" t="s">
        <v>122</v>
      </c>
      <c r="E47" s="60" t="s">
        <v>129</v>
      </c>
      <c r="F47" s="352" t="s">
        <v>212</v>
      </c>
      <c r="G47" s="19">
        <v>49.5</v>
      </c>
      <c r="H47" s="28">
        <f t="shared" si="4"/>
        <v>668.91891891891896</v>
      </c>
      <c r="I47" s="14">
        <v>2990</v>
      </c>
      <c r="J47" s="28">
        <f t="shared" si="5"/>
        <v>411.8457300275482</v>
      </c>
      <c r="K47" s="452">
        <v>41.6</v>
      </c>
      <c r="L47" s="207">
        <f t="shared" si="6"/>
        <v>763.28502415458945</v>
      </c>
      <c r="M47" s="98">
        <f t="shared" si="7"/>
        <v>1844.0496731010567</v>
      </c>
      <c r="N47" s="131">
        <v>5</v>
      </c>
    </row>
    <row r="48" spans="1:22" ht="18.75" customHeight="1" x14ac:dyDescent="0.25">
      <c r="A48" s="4">
        <v>6</v>
      </c>
      <c r="B48" s="33" t="s">
        <v>31</v>
      </c>
      <c r="C48" s="31" t="s">
        <v>77</v>
      </c>
      <c r="D48" s="31" t="s">
        <v>122</v>
      </c>
      <c r="E48" s="51" t="s">
        <v>0</v>
      </c>
      <c r="F48" s="426" t="s">
        <v>42</v>
      </c>
      <c r="G48" s="19">
        <v>53</v>
      </c>
      <c r="H48" s="28">
        <f t="shared" si="4"/>
        <v>716.21621621621625</v>
      </c>
      <c r="I48" s="31">
        <v>3130</v>
      </c>
      <c r="J48" s="28">
        <f t="shared" si="5"/>
        <v>431.12947658402203</v>
      </c>
      <c r="K48" s="52">
        <v>35.700000000000003</v>
      </c>
      <c r="L48" s="207">
        <f t="shared" si="6"/>
        <v>620.77294685990353</v>
      </c>
      <c r="M48" s="98">
        <f t="shared" si="7"/>
        <v>1768.1186396601418</v>
      </c>
      <c r="N48" s="132">
        <v>6</v>
      </c>
    </row>
    <row r="49" spans="1:14" x14ac:dyDescent="0.25">
      <c r="A49" s="4">
        <v>7</v>
      </c>
      <c r="B49" s="33" t="s">
        <v>24</v>
      </c>
      <c r="C49" s="31" t="s">
        <v>68</v>
      </c>
      <c r="D49" s="31" t="s">
        <v>122</v>
      </c>
      <c r="E49" s="51" t="s">
        <v>0</v>
      </c>
      <c r="F49" s="414" t="s">
        <v>89</v>
      </c>
      <c r="G49" s="281">
        <v>61</v>
      </c>
      <c r="H49" s="28">
        <f t="shared" si="4"/>
        <v>824.32432432432438</v>
      </c>
      <c r="I49" s="64">
        <v>4920</v>
      </c>
      <c r="J49" s="28">
        <f t="shared" si="5"/>
        <v>677.68595041322317</v>
      </c>
      <c r="K49" s="52">
        <v>17.600000000000001</v>
      </c>
      <c r="L49" s="207">
        <f t="shared" si="6"/>
        <v>183.5748792270532</v>
      </c>
      <c r="M49" s="98">
        <f t="shared" si="7"/>
        <v>1685.5851539646007</v>
      </c>
      <c r="N49" s="132">
        <v>7</v>
      </c>
    </row>
    <row r="50" spans="1:14" x14ac:dyDescent="0.25">
      <c r="A50" s="4">
        <v>8</v>
      </c>
      <c r="B50" s="33" t="s">
        <v>92</v>
      </c>
      <c r="C50" s="31" t="s">
        <v>84</v>
      </c>
      <c r="D50" s="31" t="s">
        <v>122</v>
      </c>
      <c r="E50" s="51" t="s">
        <v>66</v>
      </c>
      <c r="F50" s="426" t="s">
        <v>34</v>
      </c>
      <c r="G50" s="77">
        <v>35</v>
      </c>
      <c r="H50" s="28">
        <f t="shared" si="4"/>
        <v>472.97297297297297</v>
      </c>
      <c r="I50" s="31">
        <v>3310</v>
      </c>
      <c r="J50" s="28">
        <f t="shared" si="5"/>
        <v>455.92286501377413</v>
      </c>
      <c r="K50" s="52">
        <v>35.4</v>
      </c>
      <c r="L50" s="207">
        <f t="shared" si="6"/>
        <v>613.52657004830917</v>
      </c>
      <c r="M50" s="98">
        <f t="shared" si="7"/>
        <v>1542.4224080350562</v>
      </c>
      <c r="N50" s="132">
        <v>8</v>
      </c>
    </row>
    <row r="51" spans="1:14" x14ac:dyDescent="0.25">
      <c r="A51" s="4">
        <v>9</v>
      </c>
      <c r="B51" s="382" t="s">
        <v>248</v>
      </c>
      <c r="C51" s="118">
        <v>2014</v>
      </c>
      <c r="D51" s="141" t="s">
        <v>125</v>
      </c>
      <c r="E51" s="336" t="s">
        <v>129</v>
      </c>
      <c r="F51" s="414" t="s">
        <v>2</v>
      </c>
      <c r="G51" s="391">
        <v>33</v>
      </c>
      <c r="H51" s="28">
        <f t="shared" si="4"/>
        <v>445.94594594594594</v>
      </c>
      <c r="I51" s="204">
        <v>2980</v>
      </c>
      <c r="J51" s="28">
        <f t="shared" si="5"/>
        <v>410.46831955922863</v>
      </c>
      <c r="K51" s="202">
        <v>30.3</v>
      </c>
      <c r="L51" s="207">
        <f t="shared" si="6"/>
        <v>490.33816425120773</v>
      </c>
      <c r="M51" s="98">
        <f t="shared" si="7"/>
        <v>1346.7524297563823</v>
      </c>
      <c r="N51" s="132">
        <v>9</v>
      </c>
    </row>
    <row r="52" spans="1:14" x14ac:dyDescent="0.25">
      <c r="A52" s="4">
        <v>10</v>
      </c>
      <c r="B52" s="80" t="s">
        <v>128</v>
      </c>
      <c r="C52" s="141">
        <v>2012</v>
      </c>
      <c r="D52" s="15" t="s">
        <v>124</v>
      </c>
      <c r="E52" s="60" t="s">
        <v>129</v>
      </c>
      <c r="F52" s="263" t="s">
        <v>34</v>
      </c>
      <c r="G52" s="77">
        <v>35</v>
      </c>
      <c r="H52" s="28">
        <f t="shared" si="4"/>
        <v>472.97297297297297</v>
      </c>
      <c r="I52" s="32">
        <v>2820</v>
      </c>
      <c r="J52" s="28">
        <f t="shared" si="5"/>
        <v>388.42975206611573</v>
      </c>
      <c r="K52" s="52">
        <v>29.6</v>
      </c>
      <c r="L52" s="207">
        <f t="shared" si="6"/>
        <v>473.42995169082127</v>
      </c>
      <c r="M52" s="98">
        <f t="shared" si="7"/>
        <v>1334.83267672991</v>
      </c>
      <c r="N52" s="132">
        <v>10</v>
      </c>
    </row>
    <row r="53" spans="1:14" x14ac:dyDescent="0.25">
      <c r="A53" s="4">
        <v>11</v>
      </c>
      <c r="B53" s="17" t="s">
        <v>133</v>
      </c>
      <c r="C53" s="118">
        <v>2014</v>
      </c>
      <c r="D53" s="14" t="s">
        <v>124</v>
      </c>
      <c r="E53" s="60" t="s">
        <v>129</v>
      </c>
      <c r="F53" s="263" t="s">
        <v>2</v>
      </c>
      <c r="G53" s="77">
        <v>33</v>
      </c>
      <c r="H53" s="28">
        <f t="shared" si="4"/>
        <v>445.94594594594594</v>
      </c>
      <c r="I53" s="14">
        <v>2560</v>
      </c>
      <c r="J53" s="28">
        <f t="shared" si="5"/>
        <v>352.61707988980714</v>
      </c>
      <c r="K53" s="180">
        <v>28.6</v>
      </c>
      <c r="L53" s="207">
        <f t="shared" si="6"/>
        <v>449.27536231884062</v>
      </c>
      <c r="M53" s="98">
        <f t="shared" si="7"/>
        <v>1247.8383881545938</v>
      </c>
      <c r="N53" s="132">
        <v>11</v>
      </c>
    </row>
    <row r="54" spans="1:14" ht="16.5" thickBot="1" x14ac:dyDescent="0.3">
      <c r="A54" s="559">
        <v>12</v>
      </c>
      <c r="B54" s="560" t="s">
        <v>197</v>
      </c>
      <c r="C54" s="561">
        <v>2013</v>
      </c>
      <c r="D54" s="55" t="s">
        <v>124</v>
      </c>
      <c r="E54" s="562" t="s">
        <v>129</v>
      </c>
      <c r="F54" s="563" t="s">
        <v>2</v>
      </c>
      <c r="G54" s="135">
        <v>33</v>
      </c>
      <c r="H54" s="39">
        <f t="shared" si="4"/>
        <v>445.94594594594594</v>
      </c>
      <c r="I54" s="564">
        <v>3060</v>
      </c>
      <c r="J54" s="39">
        <f t="shared" si="5"/>
        <v>421.48760330578511</v>
      </c>
      <c r="K54" s="565">
        <v>24.9</v>
      </c>
      <c r="L54" s="566">
        <f t="shared" si="6"/>
        <v>359.90338164251204</v>
      </c>
      <c r="M54" s="136">
        <f t="shared" si="7"/>
        <v>1227.3369308942431</v>
      </c>
      <c r="N54" s="137">
        <v>12</v>
      </c>
    </row>
    <row r="55" spans="1:14" ht="16.5" thickTop="1" x14ac:dyDescent="0.25">
      <c r="A55" s="70">
        <v>13</v>
      </c>
      <c r="B55" s="70" t="s">
        <v>16</v>
      </c>
      <c r="C55" s="520">
        <v>2014</v>
      </c>
      <c r="D55" s="371" t="s">
        <v>124</v>
      </c>
      <c r="E55" s="372" t="s">
        <v>0</v>
      </c>
      <c r="F55" s="512" t="s">
        <v>231</v>
      </c>
      <c r="G55" s="138">
        <v>34</v>
      </c>
      <c r="H55" s="36">
        <f t="shared" si="4"/>
        <v>459.45945945945948</v>
      </c>
      <c r="I55" s="556">
        <v>2870</v>
      </c>
      <c r="J55" s="36">
        <f t="shared" si="5"/>
        <v>395.31680440771351</v>
      </c>
      <c r="K55" s="557">
        <v>21.4</v>
      </c>
      <c r="L55" s="558">
        <f t="shared" si="6"/>
        <v>275.36231884057969</v>
      </c>
      <c r="M55" s="139">
        <f t="shared" si="7"/>
        <v>1130.1385827077527</v>
      </c>
    </row>
    <row r="56" spans="1:14" x14ac:dyDescent="0.25">
      <c r="A56" s="4">
        <v>14</v>
      </c>
      <c r="B56" s="4" t="s">
        <v>17</v>
      </c>
      <c r="C56" s="518">
        <v>2011</v>
      </c>
      <c r="D56" s="14" t="s">
        <v>124</v>
      </c>
      <c r="E56" s="76" t="s">
        <v>6</v>
      </c>
      <c r="F56" s="231" t="s">
        <v>4</v>
      </c>
      <c r="G56" s="281">
        <v>29</v>
      </c>
      <c r="H56" s="28">
        <f t="shared" si="4"/>
        <v>391.89189189189187</v>
      </c>
      <c r="I56" s="204">
        <v>1110</v>
      </c>
      <c r="J56" s="28">
        <f t="shared" si="5"/>
        <v>152.89256198347107</v>
      </c>
      <c r="K56" s="144">
        <v>28.1</v>
      </c>
      <c r="L56" s="207">
        <f t="shared" si="6"/>
        <v>437.19806763285027</v>
      </c>
      <c r="M56" s="98">
        <f t="shared" si="7"/>
        <v>981.98252150821327</v>
      </c>
      <c r="N56" s="21"/>
    </row>
    <row r="57" spans="1:14" x14ac:dyDescent="0.25">
      <c r="A57" s="4">
        <v>15</v>
      </c>
      <c r="B57" s="80" t="s">
        <v>131</v>
      </c>
      <c r="C57" s="118">
        <v>2013</v>
      </c>
      <c r="D57" s="14" t="s">
        <v>124</v>
      </c>
      <c r="E57" s="60" t="s">
        <v>129</v>
      </c>
      <c r="F57" s="183" t="s">
        <v>4</v>
      </c>
      <c r="G57" s="77">
        <v>29</v>
      </c>
      <c r="H57" s="28">
        <f t="shared" si="4"/>
        <v>391.89189189189187</v>
      </c>
      <c r="I57" s="14">
        <v>1220</v>
      </c>
      <c r="J57" s="28">
        <f t="shared" si="5"/>
        <v>168.04407713498622</v>
      </c>
      <c r="K57" s="16">
        <v>25.5</v>
      </c>
      <c r="L57" s="207">
        <f t="shared" si="6"/>
        <v>374.39613526570048</v>
      </c>
      <c r="M57" s="98">
        <f t="shared" si="7"/>
        <v>934.33210429257861</v>
      </c>
      <c r="N57" s="21"/>
    </row>
    <row r="58" spans="1:14" x14ac:dyDescent="0.25">
      <c r="A58" s="4">
        <v>16</v>
      </c>
      <c r="B58" s="4" t="s">
        <v>19</v>
      </c>
      <c r="C58" s="518">
        <v>2012</v>
      </c>
      <c r="D58" s="14" t="s">
        <v>124</v>
      </c>
      <c r="E58" s="76" t="s">
        <v>6</v>
      </c>
      <c r="F58" s="393" t="s">
        <v>9</v>
      </c>
      <c r="G58" s="77">
        <v>20</v>
      </c>
      <c r="H58" s="28">
        <f t="shared" si="4"/>
        <v>270.27027027027026</v>
      </c>
      <c r="I58" s="164">
        <v>1350</v>
      </c>
      <c r="J58" s="28">
        <f t="shared" si="5"/>
        <v>185.95041322314049</v>
      </c>
      <c r="K58" s="180">
        <v>29.2</v>
      </c>
      <c r="L58" s="207">
        <f t="shared" si="6"/>
        <v>463.768115942029</v>
      </c>
      <c r="M58" s="98">
        <f t="shared" si="7"/>
        <v>919.98879943543966</v>
      </c>
      <c r="N58" s="21"/>
    </row>
    <row r="59" spans="1:14" x14ac:dyDescent="0.25">
      <c r="A59" s="4">
        <v>17</v>
      </c>
      <c r="B59" s="4" t="s">
        <v>18</v>
      </c>
      <c r="C59" s="518">
        <v>2014</v>
      </c>
      <c r="D59" s="14" t="s">
        <v>124</v>
      </c>
      <c r="E59" s="76" t="s">
        <v>6</v>
      </c>
      <c r="F59" s="263" t="s">
        <v>233</v>
      </c>
      <c r="G59" s="19">
        <v>39</v>
      </c>
      <c r="H59" s="28">
        <f t="shared" si="4"/>
        <v>527.02702702702697</v>
      </c>
      <c r="I59" s="12">
        <v>900</v>
      </c>
      <c r="J59" s="28">
        <f t="shared" si="5"/>
        <v>123.96694214876032</v>
      </c>
      <c r="K59" s="16">
        <v>12.7</v>
      </c>
      <c r="L59" s="207">
        <f t="shared" si="6"/>
        <v>65.2173913043478</v>
      </c>
      <c r="M59" s="98">
        <f t="shared" si="7"/>
        <v>716.21136048013511</v>
      </c>
      <c r="N59" s="21"/>
    </row>
    <row r="60" spans="1:14" x14ac:dyDescent="0.25">
      <c r="A60" s="4">
        <v>18</v>
      </c>
      <c r="B60" s="17" t="s">
        <v>36</v>
      </c>
      <c r="C60" s="14" t="s">
        <v>37</v>
      </c>
      <c r="D60" s="15" t="s">
        <v>122</v>
      </c>
      <c r="E60" s="13" t="s">
        <v>0</v>
      </c>
      <c r="F60" s="206" t="s">
        <v>209</v>
      </c>
      <c r="G60" s="181">
        <v>74</v>
      </c>
      <c r="H60" s="23">
        <v>1000</v>
      </c>
      <c r="I60" s="524">
        <v>5670</v>
      </c>
      <c r="J60" s="28">
        <f t="shared" si="5"/>
        <v>780.99173553719004</v>
      </c>
      <c r="K60" s="126" t="s">
        <v>241</v>
      </c>
      <c r="L60" s="207"/>
      <c r="M60" s="524"/>
      <c r="N60" s="525"/>
    </row>
    <row r="61" spans="1:14" ht="18.75" x14ac:dyDescent="0.3">
      <c r="A61" s="381"/>
      <c r="B61" s="44"/>
      <c r="C61" s="92"/>
      <c r="D61" s="43"/>
      <c r="E61" s="86"/>
      <c r="F61" s="93"/>
      <c r="G61" s="94"/>
      <c r="H61" s="84"/>
      <c r="I61" s="521"/>
      <c r="J61" s="10"/>
      <c r="K61" s="83"/>
      <c r="L61" s="91"/>
      <c r="M61" s="100"/>
      <c r="N61" s="11"/>
    </row>
    <row r="62" spans="1:14" x14ac:dyDescent="0.25">
      <c r="A62" s="381"/>
      <c r="B62" s="535" t="s">
        <v>258</v>
      </c>
      <c r="C62" s="536"/>
      <c r="D62" s="537"/>
      <c r="E62" s="297"/>
      <c r="F62" s="297"/>
      <c r="G62" s="538"/>
      <c r="H62" s="297"/>
      <c r="I62" s="297"/>
      <c r="J62" s="297"/>
      <c r="K62" s="83"/>
      <c r="L62" s="91"/>
      <c r="M62" s="100"/>
      <c r="N62" s="11"/>
    </row>
    <row r="63" spans="1:14" ht="15.75" customHeight="1" x14ac:dyDescent="0.25">
      <c r="A63" s="381"/>
      <c r="B63" s="644" t="s">
        <v>259</v>
      </c>
      <c r="C63" s="644"/>
      <c r="D63" s="644"/>
      <c r="E63" s="644"/>
      <c r="F63" s="644"/>
      <c r="G63" s="644"/>
      <c r="H63" s="644"/>
      <c r="I63" s="644"/>
      <c r="J63" s="644"/>
      <c r="K63" s="644"/>
      <c r="L63" s="644"/>
      <c r="M63" s="644"/>
      <c r="N63" s="11"/>
    </row>
    <row r="64" spans="1:14" x14ac:dyDescent="0.25">
      <c r="A64" s="381"/>
      <c r="B64" s="582"/>
      <c r="C64" s="582"/>
      <c r="D64" s="582"/>
      <c r="E64" s="582"/>
      <c r="F64" s="582"/>
      <c r="G64" s="582"/>
      <c r="H64" s="583"/>
      <c r="I64" s="582"/>
      <c r="J64" s="582"/>
      <c r="K64" s="83"/>
      <c r="L64" s="91"/>
      <c r="M64" s="100"/>
      <c r="N64" s="11"/>
    </row>
    <row r="65" spans="1:14" x14ac:dyDescent="0.25">
      <c r="A65" s="381"/>
      <c r="B65" s="381"/>
      <c r="C65" s="539"/>
      <c r="D65" s="540"/>
      <c r="E65" s="90"/>
      <c r="F65" s="381" t="s">
        <v>246</v>
      </c>
      <c r="G65" s="381"/>
      <c r="H65" s="381"/>
      <c r="I65" s="381"/>
      <c r="J65" s="381"/>
      <c r="K65" s="99"/>
      <c r="L65" s="11"/>
      <c r="M65" s="541"/>
      <c r="N65" s="11"/>
    </row>
    <row r="66" spans="1:14" x14ac:dyDescent="0.25">
      <c r="A66" s="381"/>
      <c r="B66" s="17" t="s">
        <v>36</v>
      </c>
      <c r="C66" s="14" t="s">
        <v>37</v>
      </c>
      <c r="D66" s="15" t="s">
        <v>122</v>
      </c>
      <c r="E66" s="13" t="s">
        <v>0</v>
      </c>
      <c r="F66" s="581" t="s">
        <v>209</v>
      </c>
      <c r="G66" s="181">
        <v>74</v>
      </c>
      <c r="H66" s="23">
        <v>1000</v>
      </c>
      <c r="I66" s="31"/>
      <c r="J66" s="4"/>
      <c r="K66" s="76"/>
      <c r="L66" s="87"/>
      <c r="M66" s="98">
        <f>SUM(L66,J66,H66)</f>
        <v>1000</v>
      </c>
      <c r="N66" s="11"/>
    </row>
    <row r="67" spans="1:14" x14ac:dyDescent="0.25">
      <c r="A67" s="381"/>
      <c r="B67" s="17" t="s">
        <v>29</v>
      </c>
      <c r="C67" s="141">
        <v>2007</v>
      </c>
      <c r="D67" s="15" t="s">
        <v>122</v>
      </c>
      <c r="E67" s="60" t="s">
        <v>129</v>
      </c>
      <c r="F67" s="4"/>
      <c r="G67" s="4"/>
      <c r="H67" s="79"/>
      <c r="I67" s="160">
        <v>7260</v>
      </c>
      <c r="J67" s="95">
        <v>1000</v>
      </c>
      <c r="K67" s="76"/>
      <c r="L67" s="87"/>
      <c r="M67" s="98"/>
      <c r="N67" s="11"/>
    </row>
    <row r="68" spans="1:14" x14ac:dyDescent="0.25">
      <c r="A68" s="82"/>
      <c r="B68" s="33" t="s">
        <v>30</v>
      </c>
      <c r="C68" s="31" t="s">
        <v>68</v>
      </c>
      <c r="D68" s="31" t="s">
        <v>122</v>
      </c>
      <c r="E68" s="51" t="s">
        <v>0</v>
      </c>
      <c r="F68" s="51"/>
      <c r="G68" s="16"/>
      <c r="H68" s="79"/>
      <c r="I68" s="31"/>
      <c r="J68" s="28"/>
      <c r="K68" s="208">
        <v>51.4</v>
      </c>
      <c r="L68" s="155">
        <f>(K68-10)*1000/41.4</f>
        <v>1000</v>
      </c>
      <c r="M68" s="98"/>
      <c r="N68" s="11"/>
    </row>
    <row r="69" spans="1:14" x14ac:dyDescent="0.25">
      <c r="A69" s="82"/>
      <c r="B69" s="645" t="s">
        <v>268</v>
      </c>
      <c r="C69" s="645"/>
      <c r="D69" s="645"/>
      <c r="E69" s="645"/>
      <c r="F69" s="645"/>
      <c r="G69" s="645"/>
      <c r="H69" s="645"/>
      <c r="I69" s="645"/>
      <c r="J69" s="645"/>
      <c r="K69" s="645"/>
      <c r="L69" s="645"/>
      <c r="M69" s="645"/>
      <c r="N69" s="645"/>
    </row>
    <row r="70" spans="1:14" x14ac:dyDescent="0.25">
      <c r="A70" s="645" t="s">
        <v>182</v>
      </c>
      <c r="B70" s="645"/>
      <c r="C70" s="645"/>
      <c r="D70" s="645"/>
      <c r="E70" s="645"/>
      <c r="F70" s="645"/>
      <c r="G70" s="645"/>
      <c r="H70" s="645"/>
      <c r="I70" s="645"/>
      <c r="J70" s="645"/>
      <c r="K70" s="645"/>
      <c r="L70" s="645"/>
      <c r="M70" s="645"/>
      <c r="N70" s="645"/>
    </row>
    <row r="71" spans="1:14" x14ac:dyDescent="0.25">
      <c r="A71" s="645" t="s">
        <v>173</v>
      </c>
      <c r="B71" s="645"/>
      <c r="C71" s="645"/>
      <c r="D71" s="645"/>
      <c r="E71" s="645"/>
      <c r="F71" s="645"/>
      <c r="G71" s="645"/>
      <c r="H71" s="645"/>
      <c r="I71" s="645"/>
      <c r="J71" s="645"/>
      <c r="K71" s="645"/>
      <c r="L71" s="645"/>
      <c r="M71" s="645"/>
      <c r="N71" s="645"/>
    </row>
    <row r="72" spans="1:14" x14ac:dyDescent="0.25">
      <c r="A72" s="44"/>
      <c r="B72" s="551" t="s">
        <v>156</v>
      </c>
      <c r="C72" s="552"/>
      <c r="D72" s="553"/>
      <c r="E72" s="554" t="s">
        <v>157</v>
      </c>
      <c r="F72" s="555"/>
      <c r="G72" s="554" t="s">
        <v>160</v>
      </c>
      <c r="H72" s="82"/>
      <c r="I72" s="121"/>
      <c r="J72" s="121"/>
      <c r="K72" s="121"/>
      <c r="L72" s="121"/>
      <c r="M72" s="121"/>
      <c r="N72" s="121"/>
    </row>
    <row r="73" spans="1:14" ht="15.75" customHeight="1" x14ac:dyDescent="0.25">
      <c r="A73" s="646" t="s">
        <v>173</v>
      </c>
      <c r="B73" s="646"/>
      <c r="C73" s="647" t="s">
        <v>183</v>
      </c>
      <c r="D73" s="648" t="s">
        <v>184</v>
      </c>
      <c r="E73" s="648" t="s">
        <v>163</v>
      </c>
      <c r="F73" s="649" t="s">
        <v>185</v>
      </c>
      <c r="G73" s="649"/>
      <c r="H73" s="649"/>
      <c r="I73" s="650" t="s">
        <v>186</v>
      </c>
      <c r="J73" s="650"/>
      <c r="K73" s="650" t="s">
        <v>187</v>
      </c>
      <c r="L73" s="650"/>
      <c r="M73" s="651" t="s">
        <v>188</v>
      </c>
      <c r="N73" s="652" t="s">
        <v>189</v>
      </c>
    </row>
    <row r="74" spans="1:14" ht="38.25" x14ac:dyDescent="0.25">
      <c r="A74" s="200" t="s">
        <v>169</v>
      </c>
      <c r="B74" s="123" t="s">
        <v>170</v>
      </c>
      <c r="C74" s="647"/>
      <c r="D74" s="648"/>
      <c r="E74" s="648"/>
      <c r="F74" s="523" t="s">
        <v>190</v>
      </c>
      <c r="G74" s="124" t="s">
        <v>191</v>
      </c>
      <c r="H74" s="525" t="s">
        <v>192</v>
      </c>
      <c r="I74" s="124" t="s">
        <v>193</v>
      </c>
      <c r="J74" s="525" t="s">
        <v>192</v>
      </c>
      <c r="K74" s="126" t="s">
        <v>194</v>
      </c>
      <c r="L74" s="525" t="s">
        <v>192</v>
      </c>
      <c r="M74" s="651"/>
      <c r="N74" s="652"/>
    </row>
    <row r="75" spans="1:14" x14ac:dyDescent="0.25">
      <c r="A75" s="4">
        <v>1</v>
      </c>
      <c r="B75" s="80" t="s">
        <v>139</v>
      </c>
      <c r="C75" s="118">
        <v>2011</v>
      </c>
      <c r="D75" s="14" t="s">
        <v>124</v>
      </c>
      <c r="E75" s="60" t="s">
        <v>129</v>
      </c>
      <c r="F75" s="64" t="s">
        <v>211</v>
      </c>
      <c r="G75" s="189">
        <v>52</v>
      </c>
      <c r="H75" s="23">
        <f t="shared" ref="H75:H92" si="8">G75*1000/52</f>
        <v>1000</v>
      </c>
      <c r="I75" s="14">
        <v>4120</v>
      </c>
      <c r="J75" s="23">
        <v>1000</v>
      </c>
      <c r="K75" s="19">
        <v>35.6</v>
      </c>
      <c r="L75" s="23">
        <v>1000</v>
      </c>
      <c r="M75" s="98">
        <f t="shared" ref="M75:M92" si="9">SUM(L75,J75,H75)</f>
        <v>3000</v>
      </c>
      <c r="N75" s="127">
        <v>1</v>
      </c>
    </row>
    <row r="76" spans="1:14" x14ac:dyDescent="0.25">
      <c r="A76" s="4">
        <v>2</v>
      </c>
      <c r="B76" s="382" t="s">
        <v>248</v>
      </c>
      <c r="C76" s="118">
        <v>2014</v>
      </c>
      <c r="D76" s="141" t="s">
        <v>125</v>
      </c>
      <c r="E76" s="336" t="s">
        <v>129</v>
      </c>
      <c r="F76" s="205" t="s">
        <v>2</v>
      </c>
      <c r="G76" s="314">
        <v>39</v>
      </c>
      <c r="H76" s="201">
        <f t="shared" si="8"/>
        <v>750</v>
      </c>
      <c r="I76" s="204">
        <v>2980</v>
      </c>
      <c r="J76" s="81">
        <f t="shared" ref="J76:J92" si="10">I76*1000/4120</f>
        <v>723.30097087378635</v>
      </c>
      <c r="K76" s="202">
        <v>30.3</v>
      </c>
      <c r="L76" s="62">
        <f t="shared" ref="L76:L85" si="11">(K76-2)*1000/33.6</f>
        <v>842.2619047619047</v>
      </c>
      <c r="M76" s="98">
        <f t="shared" si="9"/>
        <v>2315.5628756356909</v>
      </c>
      <c r="N76" s="128">
        <v>2</v>
      </c>
    </row>
    <row r="77" spans="1:14" x14ac:dyDescent="0.25">
      <c r="A77" s="4">
        <v>3</v>
      </c>
      <c r="B77" s="80" t="s">
        <v>128</v>
      </c>
      <c r="C77" s="118">
        <v>2012</v>
      </c>
      <c r="D77" s="14" t="s">
        <v>124</v>
      </c>
      <c r="E77" s="60" t="s">
        <v>129</v>
      </c>
      <c r="F77" s="383" t="s">
        <v>34</v>
      </c>
      <c r="G77" s="19">
        <v>41</v>
      </c>
      <c r="H77" s="201">
        <f t="shared" si="8"/>
        <v>788.46153846153845</v>
      </c>
      <c r="I77" s="14">
        <v>2820</v>
      </c>
      <c r="J77" s="81">
        <f t="shared" si="10"/>
        <v>684.46601941747576</v>
      </c>
      <c r="K77" s="16">
        <v>29.6</v>
      </c>
      <c r="L77" s="62">
        <f t="shared" si="11"/>
        <v>821.42857142857144</v>
      </c>
      <c r="M77" s="98">
        <f t="shared" si="9"/>
        <v>2294.3561293075859</v>
      </c>
      <c r="N77" s="129">
        <v>3</v>
      </c>
    </row>
    <row r="78" spans="1:14" x14ac:dyDescent="0.25">
      <c r="A78" s="4">
        <v>4</v>
      </c>
      <c r="B78" s="147" t="s">
        <v>197</v>
      </c>
      <c r="C78" s="5">
        <v>2013</v>
      </c>
      <c r="D78" s="51" t="s">
        <v>124</v>
      </c>
      <c r="E78" s="60" t="s">
        <v>129</v>
      </c>
      <c r="F78" s="383" t="s">
        <v>2</v>
      </c>
      <c r="G78" s="314">
        <v>39</v>
      </c>
      <c r="H78" s="201">
        <f t="shared" si="8"/>
        <v>750</v>
      </c>
      <c r="I78" s="14">
        <v>3060</v>
      </c>
      <c r="J78" s="81">
        <f t="shared" si="10"/>
        <v>742.71844660194176</v>
      </c>
      <c r="K78" s="64">
        <v>24.9</v>
      </c>
      <c r="L78" s="62">
        <f t="shared" si="11"/>
        <v>681.54761904761904</v>
      </c>
      <c r="M78" s="98">
        <f t="shared" si="9"/>
        <v>2174.2660656495609</v>
      </c>
      <c r="N78" s="130">
        <v>4</v>
      </c>
    </row>
    <row r="79" spans="1:14" x14ac:dyDescent="0.25">
      <c r="A79" s="4">
        <v>5</v>
      </c>
      <c r="B79" s="80" t="s">
        <v>133</v>
      </c>
      <c r="C79" s="118">
        <v>2014</v>
      </c>
      <c r="D79" s="14" t="s">
        <v>124</v>
      </c>
      <c r="E79" s="60" t="s">
        <v>129</v>
      </c>
      <c r="F79" s="383" t="s">
        <v>2</v>
      </c>
      <c r="G79" s="314">
        <v>39</v>
      </c>
      <c r="H79" s="201">
        <f t="shared" si="8"/>
        <v>750</v>
      </c>
      <c r="I79" s="14">
        <v>2560</v>
      </c>
      <c r="J79" s="81">
        <f t="shared" si="10"/>
        <v>621.35922330097083</v>
      </c>
      <c r="K79" s="19">
        <v>28.6</v>
      </c>
      <c r="L79" s="62">
        <f t="shared" si="11"/>
        <v>791.66666666666663</v>
      </c>
      <c r="M79" s="98">
        <f t="shared" si="9"/>
        <v>2163.0258899676373</v>
      </c>
      <c r="N79" s="131">
        <v>5</v>
      </c>
    </row>
    <row r="80" spans="1:14" x14ac:dyDescent="0.25">
      <c r="A80" s="4">
        <v>6</v>
      </c>
      <c r="B80" s="4" t="s">
        <v>16</v>
      </c>
      <c r="C80" s="178">
        <v>2014</v>
      </c>
      <c r="D80" s="14" t="s">
        <v>124</v>
      </c>
      <c r="E80" s="76" t="s">
        <v>0</v>
      </c>
      <c r="F80" s="384" t="s">
        <v>231</v>
      </c>
      <c r="G80" s="6">
        <v>40</v>
      </c>
      <c r="H80" s="201">
        <f t="shared" si="8"/>
        <v>769.23076923076928</v>
      </c>
      <c r="I80" s="14">
        <v>2870</v>
      </c>
      <c r="J80" s="81">
        <f t="shared" si="10"/>
        <v>696.60194174757282</v>
      </c>
      <c r="K80" s="77">
        <v>21.4</v>
      </c>
      <c r="L80" s="62">
        <f t="shared" si="11"/>
        <v>577.38095238095241</v>
      </c>
      <c r="M80" s="98">
        <f t="shared" si="9"/>
        <v>2043.2136633592945</v>
      </c>
      <c r="N80" s="132">
        <v>6</v>
      </c>
    </row>
    <row r="81" spans="1:14" x14ac:dyDescent="0.25">
      <c r="A81" s="4">
        <v>7</v>
      </c>
      <c r="B81" s="4" t="s">
        <v>19</v>
      </c>
      <c r="C81" s="425">
        <v>2012</v>
      </c>
      <c r="D81" s="14" t="s">
        <v>124</v>
      </c>
      <c r="E81" s="76" t="s">
        <v>6</v>
      </c>
      <c r="F81" s="384" t="s">
        <v>237</v>
      </c>
      <c r="G81" s="424">
        <v>33.5</v>
      </c>
      <c r="H81" s="201">
        <f t="shared" si="8"/>
        <v>644.23076923076928</v>
      </c>
      <c r="I81" s="14">
        <v>1350</v>
      </c>
      <c r="J81" s="81">
        <f t="shared" si="10"/>
        <v>327.66990291262135</v>
      </c>
      <c r="K81" s="19">
        <v>29.2</v>
      </c>
      <c r="L81" s="62">
        <f t="shared" si="11"/>
        <v>809.52380952380952</v>
      </c>
      <c r="M81" s="98">
        <f t="shared" si="9"/>
        <v>1781.4244816672001</v>
      </c>
      <c r="N81" s="132">
        <v>7</v>
      </c>
    </row>
    <row r="82" spans="1:14" x14ac:dyDescent="0.25">
      <c r="A82" s="4">
        <v>8</v>
      </c>
      <c r="B82" s="4" t="s">
        <v>17</v>
      </c>
      <c r="C82" s="178">
        <v>2011</v>
      </c>
      <c r="D82" s="14" t="s">
        <v>124</v>
      </c>
      <c r="E82" s="76" t="s">
        <v>6</v>
      </c>
      <c r="F82" s="182" t="s">
        <v>4</v>
      </c>
      <c r="G82" s="453">
        <v>35</v>
      </c>
      <c r="H82" s="201">
        <f t="shared" si="8"/>
        <v>673.07692307692309</v>
      </c>
      <c r="I82" s="204">
        <v>1110</v>
      </c>
      <c r="J82" s="81">
        <f t="shared" si="10"/>
        <v>269.41747572815535</v>
      </c>
      <c r="K82" s="77">
        <v>28.1</v>
      </c>
      <c r="L82" s="62">
        <f t="shared" si="11"/>
        <v>776.78571428571422</v>
      </c>
      <c r="M82" s="98">
        <f t="shared" si="9"/>
        <v>1719.2801130907926</v>
      </c>
      <c r="N82" s="132">
        <v>8</v>
      </c>
    </row>
    <row r="83" spans="1:14" x14ac:dyDescent="0.25">
      <c r="A83" s="4">
        <v>9</v>
      </c>
      <c r="B83" s="80" t="s">
        <v>131</v>
      </c>
      <c r="C83" s="118">
        <v>2013</v>
      </c>
      <c r="D83" s="14" t="s">
        <v>124</v>
      </c>
      <c r="E83" s="60" t="s">
        <v>129</v>
      </c>
      <c r="F83" s="383" t="s">
        <v>4</v>
      </c>
      <c r="G83" s="6">
        <v>35</v>
      </c>
      <c r="H83" s="201">
        <f t="shared" si="8"/>
        <v>673.07692307692309</v>
      </c>
      <c r="I83" s="14">
        <v>1220</v>
      </c>
      <c r="J83" s="81">
        <f t="shared" si="10"/>
        <v>296.11650485436894</v>
      </c>
      <c r="K83" s="19">
        <v>25.5</v>
      </c>
      <c r="L83" s="62">
        <f t="shared" si="11"/>
        <v>699.40476190476193</v>
      </c>
      <c r="M83" s="98">
        <f t="shared" si="9"/>
        <v>1668.598189836054</v>
      </c>
      <c r="N83" s="132">
        <v>9</v>
      </c>
    </row>
    <row r="84" spans="1:14" x14ac:dyDescent="0.25">
      <c r="A84" s="4">
        <v>10</v>
      </c>
      <c r="B84" s="80" t="s">
        <v>134</v>
      </c>
      <c r="C84" s="118">
        <v>2011</v>
      </c>
      <c r="D84" s="14" t="s">
        <v>124</v>
      </c>
      <c r="E84" s="60" t="s">
        <v>129</v>
      </c>
      <c r="F84" s="19" t="s">
        <v>5</v>
      </c>
      <c r="G84" s="180">
        <v>32.25</v>
      </c>
      <c r="H84" s="201">
        <f t="shared" si="8"/>
        <v>620.19230769230774</v>
      </c>
      <c r="I84" s="15">
        <v>2200</v>
      </c>
      <c r="J84" s="81">
        <f t="shared" si="10"/>
        <v>533.98058252427188</v>
      </c>
      <c r="K84" s="19">
        <v>13.2</v>
      </c>
      <c r="L84" s="62">
        <f t="shared" si="11"/>
        <v>333.33333333333331</v>
      </c>
      <c r="M84" s="98">
        <f t="shared" si="9"/>
        <v>1487.5062235499131</v>
      </c>
      <c r="N84" s="132">
        <v>10</v>
      </c>
    </row>
    <row r="85" spans="1:14" x14ac:dyDescent="0.25">
      <c r="A85" s="4">
        <v>11</v>
      </c>
      <c r="B85" s="4" t="s">
        <v>15</v>
      </c>
      <c r="C85" s="178">
        <v>2014</v>
      </c>
      <c r="D85" s="14" t="s">
        <v>124</v>
      </c>
      <c r="E85" s="76" t="s">
        <v>0</v>
      </c>
      <c r="F85" s="383" t="s">
        <v>4</v>
      </c>
      <c r="G85" s="6">
        <v>35</v>
      </c>
      <c r="H85" s="201">
        <f t="shared" si="8"/>
        <v>673.07692307692309</v>
      </c>
      <c r="I85" s="204">
        <v>3510</v>
      </c>
      <c r="J85" s="81">
        <f t="shared" si="10"/>
        <v>851.94174757281553</v>
      </c>
      <c r="K85" s="19">
        <v>0</v>
      </c>
      <c r="L85" s="62">
        <f t="shared" si="11"/>
        <v>-59.523809523809518</v>
      </c>
      <c r="M85" s="98">
        <f t="shared" si="9"/>
        <v>1465.4948611259292</v>
      </c>
      <c r="N85" s="132">
        <v>11</v>
      </c>
    </row>
    <row r="86" spans="1:14" ht="16.5" thickBot="1" x14ac:dyDescent="0.3">
      <c r="A86" s="559">
        <v>12</v>
      </c>
      <c r="B86" s="559" t="s">
        <v>14</v>
      </c>
      <c r="C86" s="499">
        <v>2011</v>
      </c>
      <c r="D86" s="564" t="s">
        <v>124</v>
      </c>
      <c r="E86" s="574" t="s">
        <v>0</v>
      </c>
      <c r="F86" s="575" t="s">
        <v>216</v>
      </c>
      <c r="G86" s="567">
        <v>50</v>
      </c>
      <c r="H86" s="576">
        <f t="shared" si="8"/>
        <v>961.53846153846155</v>
      </c>
      <c r="I86" s="577">
        <v>1910</v>
      </c>
      <c r="J86" s="578">
        <f t="shared" si="10"/>
        <v>463.59223300970876</v>
      </c>
      <c r="K86" s="579">
        <v>0</v>
      </c>
      <c r="L86" s="580"/>
      <c r="M86" s="136">
        <f t="shared" si="9"/>
        <v>1425.1306945481704</v>
      </c>
      <c r="N86" s="137">
        <v>12</v>
      </c>
    </row>
    <row r="87" spans="1:14" ht="16.5" thickTop="1" x14ac:dyDescent="0.25">
      <c r="A87" s="70">
        <v>13</v>
      </c>
      <c r="B87" s="70" t="s">
        <v>22</v>
      </c>
      <c r="C87" s="520">
        <v>2011</v>
      </c>
      <c r="D87" s="371" t="s">
        <v>124</v>
      </c>
      <c r="E87" s="372" t="s">
        <v>6</v>
      </c>
      <c r="F87" s="569" t="s">
        <v>235</v>
      </c>
      <c r="G87" s="570">
        <v>21.5</v>
      </c>
      <c r="H87" s="571">
        <f t="shared" si="8"/>
        <v>413.46153846153845</v>
      </c>
      <c r="I87" s="371">
        <v>900</v>
      </c>
      <c r="J87" s="572">
        <f t="shared" si="10"/>
        <v>218.44660194174756</v>
      </c>
      <c r="K87" s="138">
        <v>24.7</v>
      </c>
      <c r="L87" s="573">
        <f>(K87-2)*1000/33.6</f>
        <v>675.59523809523807</v>
      </c>
      <c r="M87" s="139">
        <f t="shared" si="9"/>
        <v>1307.5033784985239</v>
      </c>
      <c r="N87" s="70"/>
    </row>
    <row r="88" spans="1:14" x14ac:dyDescent="0.25">
      <c r="A88" s="4">
        <v>14</v>
      </c>
      <c r="B88" s="4" t="s">
        <v>18</v>
      </c>
      <c r="C88" s="178">
        <v>2014</v>
      </c>
      <c r="D88" s="14" t="s">
        <v>124</v>
      </c>
      <c r="E88" s="76" t="s">
        <v>6</v>
      </c>
      <c r="F88" s="383" t="s">
        <v>7</v>
      </c>
      <c r="G88" s="6">
        <v>28.5</v>
      </c>
      <c r="H88" s="201">
        <f t="shared" si="8"/>
        <v>548.07692307692309</v>
      </c>
      <c r="I88" s="14">
        <v>900</v>
      </c>
      <c r="J88" s="81">
        <f t="shared" si="10"/>
        <v>218.44660194174756</v>
      </c>
      <c r="K88" s="19">
        <v>15.7</v>
      </c>
      <c r="L88" s="62">
        <f>(K88-2)*1000/33.6</f>
        <v>407.73809523809524</v>
      </c>
      <c r="M88" s="98">
        <f t="shared" si="9"/>
        <v>1174.261620256766</v>
      </c>
      <c r="N88" s="21"/>
    </row>
    <row r="89" spans="1:14" x14ac:dyDescent="0.25">
      <c r="A89" s="4">
        <v>15</v>
      </c>
      <c r="B89" s="4" t="s">
        <v>21</v>
      </c>
      <c r="C89" s="425">
        <v>2015</v>
      </c>
      <c r="D89" s="14" t="s">
        <v>124</v>
      </c>
      <c r="E89" s="76" t="s">
        <v>0</v>
      </c>
      <c r="F89" s="19" t="s">
        <v>234</v>
      </c>
      <c r="G89" s="6">
        <v>28</v>
      </c>
      <c r="H89" s="201">
        <f t="shared" si="8"/>
        <v>538.46153846153845</v>
      </c>
      <c r="I89" s="14">
        <v>1900</v>
      </c>
      <c r="J89" s="81">
        <f t="shared" si="10"/>
        <v>461.1650485436893</v>
      </c>
      <c r="K89" s="19">
        <v>0</v>
      </c>
      <c r="L89" s="62"/>
      <c r="M89" s="98">
        <f t="shared" si="9"/>
        <v>999.62658700522775</v>
      </c>
      <c r="N89" s="21"/>
    </row>
    <row r="90" spans="1:14" x14ac:dyDescent="0.25">
      <c r="A90" s="4">
        <v>16</v>
      </c>
      <c r="B90" s="17" t="s">
        <v>20</v>
      </c>
      <c r="C90" s="14">
        <v>2014</v>
      </c>
      <c r="D90" s="15" t="s">
        <v>125</v>
      </c>
      <c r="E90" s="13" t="s">
        <v>6</v>
      </c>
      <c r="F90" s="384" t="s">
        <v>237</v>
      </c>
      <c r="G90" s="147">
        <v>33.5</v>
      </c>
      <c r="H90" s="201">
        <f t="shared" si="8"/>
        <v>644.23076923076928</v>
      </c>
      <c r="I90" s="14">
        <v>720</v>
      </c>
      <c r="J90" s="81">
        <f t="shared" si="10"/>
        <v>174.75728155339806</v>
      </c>
      <c r="K90" s="33"/>
      <c r="L90" s="62"/>
      <c r="M90" s="98">
        <f t="shared" si="9"/>
        <v>818.9880507841674</v>
      </c>
      <c r="N90" s="21"/>
    </row>
    <row r="91" spans="1:14" x14ac:dyDescent="0.25">
      <c r="A91" s="4">
        <v>17</v>
      </c>
      <c r="B91" s="80" t="s">
        <v>132</v>
      </c>
      <c r="C91" s="118">
        <v>2014</v>
      </c>
      <c r="D91" s="14" t="s">
        <v>124</v>
      </c>
      <c r="E91" s="60" t="s">
        <v>129</v>
      </c>
      <c r="F91" s="19" t="s">
        <v>234</v>
      </c>
      <c r="G91" s="16">
        <v>28</v>
      </c>
      <c r="H91" s="201">
        <f t="shared" si="8"/>
        <v>538.46153846153845</v>
      </c>
      <c r="I91" s="14">
        <v>980</v>
      </c>
      <c r="J91" s="81">
        <f t="shared" si="10"/>
        <v>237.86407766990291</v>
      </c>
      <c r="K91" s="19">
        <v>0</v>
      </c>
      <c r="L91" s="62"/>
      <c r="M91" s="98">
        <f t="shared" si="9"/>
        <v>776.32561613144139</v>
      </c>
      <c r="N91" s="21"/>
    </row>
    <row r="92" spans="1:14" x14ac:dyDescent="0.25">
      <c r="A92" s="4">
        <v>18</v>
      </c>
      <c r="B92" s="4" t="s">
        <v>23</v>
      </c>
      <c r="C92" s="116">
        <v>2012</v>
      </c>
      <c r="D92" s="14" t="s">
        <v>124</v>
      </c>
      <c r="E92" s="76" t="s">
        <v>0</v>
      </c>
      <c r="F92" s="383" t="s">
        <v>11</v>
      </c>
      <c r="G92" s="6">
        <v>5</v>
      </c>
      <c r="H92" s="201">
        <f t="shared" si="8"/>
        <v>96.15384615384616</v>
      </c>
      <c r="I92" s="14">
        <v>80</v>
      </c>
      <c r="J92" s="81">
        <f t="shared" si="10"/>
        <v>19.417475728155338</v>
      </c>
      <c r="K92" s="19">
        <v>0</v>
      </c>
      <c r="L92" s="62"/>
      <c r="M92" s="98">
        <f t="shared" si="9"/>
        <v>115.5713218820015</v>
      </c>
      <c r="N92" s="21"/>
    </row>
    <row r="93" spans="1:14" x14ac:dyDescent="0.25">
      <c r="A93" s="381"/>
      <c r="C93" s="1"/>
      <c r="D93" s="1"/>
      <c r="E93" s="1"/>
      <c r="K93" s="1"/>
      <c r="L93" s="1"/>
      <c r="M93" s="1"/>
      <c r="N93" s="1"/>
    </row>
    <row r="94" spans="1:14" x14ac:dyDescent="0.25">
      <c r="B94" s="276" t="s">
        <v>258</v>
      </c>
      <c r="C94" s="218"/>
      <c r="D94" s="279"/>
      <c r="E94" s="217"/>
      <c r="F94" s="217"/>
      <c r="G94" s="387"/>
      <c r="H94" s="217"/>
      <c r="I94" s="217"/>
      <c r="J94" s="217"/>
    </row>
    <row r="95" spans="1:14" ht="15.75" customHeight="1" x14ac:dyDescent="0.25">
      <c r="B95" s="617" t="s">
        <v>259</v>
      </c>
      <c r="C95" s="617"/>
      <c r="D95" s="617"/>
      <c r="E95" s="617"/>
      <c r="F95" s="617"/>
      <c r="G95" s="617"/>
      <c r="H95" s="617"/>
      <c r="I95" s="617"/>
      <c r="J95" s="617"/>
      <c r="K95" s="617"/>
      <c r="L95" s="617"/>
      <c r="M95" s="617"/>
    </row>
    <row r="96" spans="1:14" x14ac:dyDescent="0.25">
      <c r="B96" s="568"/>
      <c r="C96" s="568"/>
      <c r="D96" s="568"/>
      <c r="E96" s="568"/>
      <c r="F96" s="568"/>
      <c r="G96" s="568"/>
      <c r="H96" s="568"/>
      <c r="I96" s="568"/>
      <c r="J96" s="568"/>
    </row>
    <row r="97" spans="2:12" x14ac:dyDescent="0.25">
      <c r="F97" s="1" t="s">
        <v>246</v>
      </c>
    </row>
    <row r="98" spans="2:12" x14ac:dyDescent="0.25">
      <c r="B98" s="80" t="s">
        <v>139</v>
      </c>
      <c r="C98" s="118">
        <v>2011</v>
      </c>
      <c r="D98" s="14" t="s">
        <v>124</v>
      </c>
      <c r="E98" s="60" t="s">
        <v>129</v>
      </c>
      <c r="F98" s="182" t="s">
        <v>211</v>
      </c>
      <c r="G98" s="309">
        <v>52</v>
      </c>
      <c r="H98" s="23">
        <f t="shared" ref="H98" si="12">G98*1000/52</f>
        <v>1000</v>
      </c>
      <c r="I98" s="203">
        <v>4120</v>
      </c>
      <c r="J98" s="23">
        <v>1000</v>
      </c>
      <c r="K98" s="180">
        <v>35.6</v>
      </c>
      <c r="L98" s="23">
        <v>1000</v>
      </c>
    </row>
  </sheetData>
  <sortState ref="B28:N30">
    <sortCondition descending="1" ref="M28:M30"/>
  </sortState>
  <mergeCells count="38">
    <mergeCell ref="B1:N1"/>
    <mergeCell ref="A2:N2"/>
    <mergeCell ref="A3:N3"/>
    <mergeCell ref="A5:B5"/>
    <mergeCell ref="C5:C6"/>
    <mergeCell ref="D5:D6"/>
    <mergeCell ref="E5:E6"/>
    <mergeCell ref="F5:H5"/>
    <mergeCell ref="I5:J5"/>
    <mergeCell ref="K5:L5"/>
    <mergeCell ref="M5:M6"/>
    <mergeCell ref="N5:N6"/>
    <mergeCell ref="I41:J41"/>
    <mergeCell ref="K41:L41"/>
    <mergeCell ref="M41:M42"/>
    <mergeCell ref="N41:N42"/>
    <mergeCell ref="B69:N69"/>
    <mergeCell ref="A41:B41"/>
    <mergeCell ref="C41:C42"/>
    <mergeCell ref="D41:D42"/>
    <mergeCell ref="E41:E42"/>
    <mergeCell ref="F41:H41"/>
    <mergeCell ref="B95:M95"/>
    <mergeCell ref="B63:M63"/>
    <mergeCell ref="B37:N37"/>
    <mergeCell ref="A38:N38"/>
    <mergeCell ref="A39:N39"/>
    <mergeCell ref="A71:N71"/>
    <mergeCell ref="A73:B73"/>
    <mergeCell ref="C73:C74"/>
    <mergeCell ref="D73:D74"/>
    <mergeCell ref="E73:E74"/>
    <mergeCell ref="F73:H73"/>
    <mergeCell ref="I73:J73"/>
    <mergeCell ref="K73:L73"/>
    <mergeCell ref="M73:M74"/>
    <mergeCell ref="N73:N74"/>
    <mergeCell ref="A70:N70"/>
  </mergeCells>
  <hyperlinks>
    <hyperlink ref="B8" r:id="rId1" display="https://iwwfed-ea.org/cableski/rl2025/wbw/index.php?skier=GER652001606"/>
    <hyperlink ref="B12" r:id="rId2" display="https://iwwfed-ea.org/cableski/rl2025/wbw/index.php?skier=SVK182001460"/>
    <hyperlink ref="B14" r:id="rId3" display="https://iwwfed-ea.org/cableski/rl2025/wbw/index.php?skier=GER942001661"/>
    <hyperlink ref="B22" r:id="rId4" display="https://iwwfed-ea.org/cableski/rl2025/wbw/index.php?skier=AUT932001435"/>
    <hyperlink ref="B23" r:id="rId5" display="https://iwwfed-ea.org/cableski/rl2025/wbw/index.php?skier=GER982016368"/>
    <hyperlink ref="B20" r:id="rId6" display="https://iwwfed-ea.org/cableski/rl2025/wbw/index.php?skier=POL512009403"/>
    <hyperlink ref="B9" r:id="rId7" display="https://iwwfed-ea.org/cableski/rl2025/wbw/index.php?skier=POL442001322"/>
    <hyperlink ref="B25" r:id="rId8" display="https://iwwfed-ea.org/cableski/rl2025/wbw/index.php?skier=GER842000565"/>
    <hyperlink ref="B17" r:id="rId9" display="https://iwwfed-ea.org/cableski/rl2025/wbw/index.php?skier=GER952000044"/>
    <hyperlink ref="B19" r:id="rId10" display="https://iwwfed-ea.org/cableski/rl2025/wbw/index.php?skier=GER422000385"/>
    <hyperlink ref="B7" r:id="rId11" display="https://iwwfed-ea.org/cableski/rl2025/wbw/index.php?skier=SVK072001011"/>
    <hyperlink ref="B11" r:id="rId12" display="https://iwwfed-ea.org/cableski/rl2025/wbw/index.php?skier=GER682001605"/>
    <hyperlink ref="B10" r:id="rId13" display="https://iwwfed-ea.org/cableski/rl2025/wbw/index.php?skier=IWF100200007"/>
    <hyperlink ref="B15" r:id="rId14" display="https://iwwfed-ea.org/cableski/rl2025/wbw/index.php?skier=IWF100200005"/>
    <hyperlink ref="B16" r:id="rId15" display="https://iwwfed-ea.org/cableski/rl2025/wbw/index.php?skier=SVK562001415"/>
    <hyperlink ref="B27" r:id="rId16" display="https://iwwfed-ea.org/cableski/rl2025/wbw/index.php?skier=POL642023302"/>
    <hyperlink ref="B18" r:id="rId17" display="https://www.iwwfed-ea.org/cableski/rl2025/wbw/index.php?skier=GER652000733"/>
    <hyperlink ref="B49" r:id="rId18" display="https://iwwfed-ea.org/cableski/rl2025/wbw/index.php?skier=GER712001604"/>
    <hyperlink ref="B48" r:id="rId19" display="https://iwwfed-ea.org/cableski/rl2025/wbw/index.php?skier=GER912001662"/>
    <hyperlink ref="B43" r:id="rId20" display="https://iwwfed-ea.org/cableski/rl2025/wbw/index.php?skier=GER682001605"/>
    <hyperlink ref="B50" r:id="rId21" display="https://iwwfed-ea.org/cableski/rl2025/wbw/index.php?skier=POL032023969"/>
    <hyperlink ref="B60" r:id="rId22" display="https://iwwfed-ea.org/cableski/rl2025/wbw/index.php?skier=GER972001660"/>
    <hyperlink ref="B45" r:id="rId23" display="https://iwwfed-ea.org/cableski/rl2025/wbw/index.php?skier=GER942001661"/>
    <hyperlink ref="B35" r:id="rId24" display="https://www.iwwfed-ea.org/cableski/rl2025/wbw/index.php?skier=SVK072001011"/>
    <hyperlink ref="B33" r:id="rId25" display="https://iwwfed-ea.net/cableski/rl2026/wbw/index.php?skier=ISR302001650"/>
    <hyperlink ref="B30" r:id="rId26" display="https://iwwfed-ea.net/cableski/rl2026/wbw/index.php?skier=GER522023888"/>
    <hyperlink ref="B26" r:id="rId27" display="https://iwwfed-ea.net/cableski/rl2026/wbw/index.php?skier=GER972001660"/>
    <hyperlink ref="B28" r:id="rId28" display="https://iwwfed-ea.net/cableski/rl2026/wbw/index.php?skier=GER712001604"/>
    <hyperlink ref="B66" r:id="rId29" display="https://iwwfed-ea.org/cableski/rl2025/wbw/index.php?skier=GER972001660"/>
    <hyperlink ref="B68" r:id="rId30" display="https://iwwfed-ea.org/cableski/rl2025/wbw/index.php?skier=GER682001605"/>
    <hyperlink ref="B29" r:id="rId31" display="https://www.iwwfed-ea.net/cableski/rl2026/eame/index.php?skier=POL792000987"/>
    <hyperlink ref="B67" r:id="rId32" display="https://iwwfed-ea.org/cableski/rl2025/wbw/index.php?skier=GER942001661"/>
  </hyperlinks>
  <pageMargins left="0.60416666666666663" right="0.48958333333333331" top="0.45833333333333331" bottom="0.36458333333333331" header="0.20833333333333334" footer="0.53125"/>
  <pageSetup paperSize="9" orientation="landscape" horizontalDpi="0" verticalDpi="0" r:id="rId33"/>
  <drawing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СЛАЛОМ ДР Мужчины 13-08-26 </vt:lpstr>
      <vt:lpstr>ФИгуры ДР Мужчины 29-08-26 </vt:lpstr>
      <vt:lpstr>Трамплин ДР Мужчины 29-08-26 </vt:lpstr>
      <vt:lpstr>Многоборье ДР Мужчины 29-08-26 </vt:lpstr>
      <vt:lpstr>'СЛАЛОМ ДР Мужчины 13-08-26 '!Область_печати</vt:lpstr>
      <vt:lpstr>'Трамплин ДР Мужчины 29-08-26 '!Область_печати</vt:lpstr>
      <vt:lpstr>'ФИгуры ДР Мужчины 29-08-26 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2026-08-27T18:29:52Z</cp:lastPrinted>
  <dcterms:created xsi:type="dcterms:W3CDTF">2026-03-04T05:25:06Z</dcterms:created>
  <dcterms:modified xsi:type="dcterms:W3CDTF">2026-09-11T09:22:37Z</dcterms:modified>
</cp:coreProperties>
</file>