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Рейтинги по годам\РЕЙТИНГ ЭЛЕКТРОТЯГА\1 R 2026 Динамические Рейтинги готовые  для публикации\"/>
    </mc:Choice>
  </mc:AlternateContent>
  <bookViews>
    <workbookView xWindow="0" yWindow="0" windowWidth="20490" windowHeight="7755" activeTab="2"/>
  </bookViews>
  <sheets>
    <sheet name="R Dynamic slalom 2026 29.08. " sheetId="7" r:id="rId1"/>
    <sheet name="R Dynamic Tricks RL2026.29.08." sheetId="6" r:id="rId2"/>
    <sheet name="R Dynamic Jump W  2026.08.29" sheetId="3" r:id="rId3"/>
    <sheet name="R Dynamic Overall W 2026.29.08" sheetId="8" r:id="rId4"/>
    <sheet name="Лист1" sheetId="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8" l="1"/>
  <c r="H72" i="8"/>
  <c r="H73" i="8"/>
  <c r="H74" i="8"/>
  <c r="H75" i="8"/>
  <c r="H76" i="8"/>
  <c r="H77" i="8"/>
  <c r="H78" i="8"/>
  <c r="H79" i="8"/>
  <c r="H80" i="8"/>
  <c r="H81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7" i="8"/>
  <c r="L28" i="8"/>
  <c r="L30" i="8"/>
  <c r="L7" i="8"/>
  <c r="L8" i="8"/>
  <c r="G70" i="6"/>
  <c r="H70" i="7"/>
  <c r="H71" i="7"/>
  <c r="H72" i="7"/>
  <c r="H74" i="7"/>
  <c r="H73" i="7"/>
  <c r="H75" i="7"/>
  <c r="H76" i="7"/>
  <c r="H77" i="7"/>
  <c r="H78" i="7"/>
  <c r="H79" i="7"/>
  <c r="H80" i="7"/>
  <c r="H81" i="7"/>
  <c r="H82" i="7"/>
  <c r="H69" i="7"/>
  <c r="H61" i="7"/>
  <c r="H62" i="7"/>
  <c r="H63" i="7"/>
  <c r="H64" i="7"/>
  <c r="H65" i="7"/>
  <c r="H66" i="7"/>
  <c r="H67" i="7"/>
  <c r="H68" i="7"/>
  <c r="H59" i="7" l="1"/>
  <c r="H60" i="7"/>
  <c r="J41" i="8" l="1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40" i="8"/>
  <c r="G102" i="6" l="1"/>
  <c r="G16" i="3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15" i="3"/>
  <c r="G11" i="3" l="1"/>
  <c r="G12" i="3"/>
  <c r="G13" i="3"/>
  <c r="G14" i="3"/>
  <c r="G9" i="3"/>
  <c r="G10" i="3"/>
  <c r="H26" i="8" l="1"/>
  <c r="G74" i="6" l="1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1" i="6"/>
  <c r="G72" i="6"/>
  <c r="G73" i="6"/>
  <c r="G53" i="6"/>
  <c r="G15" i="6"/>
  <c r="G14" i="6"/>
  <c r="G16" i="6"/>
  <c r="G18" i="6"/>
  <c r="G17" i="6"/>
  <c r="G19" i="6"/>
  <c r="G20" i="6"/>
  <c r="G21" i="6"/>
  <c r="G22" i="6"/>
  <c r="G23" i="6"/>
  <c r="G24" i="6"/>
  <c r="G25" i="6"/>
  <c r="G26" i="6"/>
  <c r="G27" i="6"/>
  <c r="G13" i="6"/>
  <c r="G29" i="6"/>
  <c r="G30" i="6"/>
  <c r="G31" i="6"/>
  <c r="G32" i="6"/>
  <c r="G28" i="6"/>
  <c r="G33" i="6"/>
  <c r="G10" i="6"/>
  <c r="G11" i="6"/>
  <c r="G12" i="6"/>
  <c r="G9" i="6"/>
  <c r="J9" i="8"/>
  <c r="J12" i="8"/>
  <c r="J11" i="8"/>
  <c r="J14" i="8"/>
  <c r="J15" i="8"/>
  <c r="J13" i="8"/>
  <c r="J16" i="8"/>
  <c r="J17" i="8"/>
  <c r="J18" i="8"/>
  <c r="J19" i="8"/>
  <c r="J20" i="8"/>
  <c r="J22" i="8"/>
  <c r="J21" i="8"/>
  <c r="J24" i="8"/>
  <c r="J25" i="8"/>
  <c r="J27" i="8"/>
  <c r="J23" i="8"/>
  <c r="J28" i="8"/>
  <c r="J29" i="8"/>
  <c r="J30" i="8"/>
  <c r="J7" i="8"/>
  <c r="J10" i="8"/>
  <c r="J8" i="8"/>
  <c r="J40" i="8"/>
  <c r="H115" i="7"/>
  <c r="H112" i="7"/>
  <c r="G110" i="3"/>
  <c r="L73" i="8"/>
  <c r="J73" i="8"/>
  <c r="M73" i="8" l="1"/>
  <c r="L75" i="8"/>
  <c r="L78" i="8"/>
  <c r="L79" i="8"/>
  <c r="L81" i="8"/>
  <c r="J76" i="8"/>
  <c r="J74" i="8"/>
  <c r="J77" i="8"/>
  <c r="J75" i="8"/>
  <c r="J80" i="8"/>
  <c r="J78" i="8"/>
  <c r="J79" i="8"/>
  <c r="J81" i="8"/>
  <c r="J82" i="8"/>
  <c r="J83" i="8"/>
  <c r="J84" i="8"/>
  <c r="J85" i="8"/>
  <c r="J86" i="8"/>
  <c r="J87" i="8"/>
  <c r="J88" i="8"/>
  <c r="H82" i="8"/>
  <c r="J71" i="8"/>
  <c r="J72" i="8"/>
  <c r="L77" i="8"/>
  <c r="L76" i="8"/>
  <c r="H35" i="7"/>
  <c r="L55" i="8"/>
  <c r="L59" i="8"/>
  <c r="L60" i="8"/>
  <c r="L56" i="8"/>
  <c r="L47" i="8"/>
  <c r="L48" i="8"/>
  <c r="L46" i="8"/>
  <c r="L49" i="8"/>
  <c r="L45" i="8"/>
  <c r="L51" i="8"/>
  <c r="L52" i="8"/>
  <c r="L50" i="8"/>
  <c r="L53" i="8"/>
  <c r="L54" i="8"/>
  <c r="L43" i="8"/>
  <c r="L57" i="8"/>
  <c r="L58" i="8"/>
  <c r="L42" i="8"/>
  <c r="G113" i="3"/>
  <c r="L85" i="8"/>
  <c r="L74" i="8"/>
  <c r="L72" i="8"/>
  <c r="L71" i="8"/>
  <c r="H91" i="8"/>
  <c r="H71" i="8"/>
  <c r="H83" i="8"/>
  <c r="H113" i="7"/>
  <c r="H114" i="7"/>
  <c r="H116" i="7"/>
  <c r="H118" i="7"/>
  <c r="H123" i="7"/>
  <c r="H124" i="7"/>
  <c r="H119" i="7"/>
  <c r="H121" i="7"/>
  <c r="H125" i="7"/>
  <c r="H126" i="7"/>
  <c r="H127" i="7"/>
  <c r="H117" i="7"/>
  <c r="H122" i="7"/>
  <c r="H120" i="7"/>
  <c r="H128" i="7"/>
  <c r="H111" i="7"/>
  <c r="H109" i="7"/>
  <c r="H110" i="7"/>
  <c r="H108" i="7"/>
  <c r="G100" i="6"/>
  <c r="G104" i="6"/>
  <c r="G105" i="6"/>
  <c r="G106" i="6"/>
  <c r="G108" i="6"/>
  <c r="G101" i="6"/>
  <c r="G109" i="6"/>
  <c r="G110" i="6"/>
  <c r="G111" i="6"/>
  <c r="G112" i="6"/>
  <c r="G113" i="6"/>
  <c r="G114" i="6"/>
  <c r="G115" i="6"/>
  <c r="G107" i="6"/>
  <c r="G103" i="6"/>
  <c r="G99" i="6"/>
  <c r="G98" i="6"/>
  <c r="G108" i="3"/>
  <c r="G109" i="3"/>
  <c r="G111" i="3"/>
  <c r="G112" i="3"/>
  <c r="G114" i="3"/>
  <c r="G115" i="3"/>
  <c r="G116" i="3"/>
  <c r="G78" i="3"/>
  <c r="G74" i="3"/>
  <c r="M56" i="8" l="1"/>
  <c r="M43" i="8"/>
  <c r="M60" i="8"/>
  <c r="M59" i="8"/>
  <c r="M76" i="8"/>
  <c r="M77" i="8"/>
  <c r="H88" i="8"/>
  <c r="L87" i="8"/>
  <c r="H87" i="8"/>
  <c r="H86" i="8"/>
  <c r="H85" i="8"/>
  <c r="H84" i="8"/>
  <c r="M83" i="8"/>
  <c r="M81" i="8"/>
  <c r="M78" i="8"/>
  <c r="M82" i="8"/>
  <c r="M79" i="8"/>
  <c r="M75" i="8"/>
  <c r="M71" i="8"/>
  <c r="M72" i="8"/>
  <c r="M55" i="8"/>
  <c r="M58" i="8"/>
  <c r="M57" i="8"/>
  <c r="M54" i="8"/>
  <c r="M53" i="8"/>
  <c r="M50" i="8"/>
  <c r="M52" i="8"/>
  <c r="M51" i="8"/>
  <c r="M45" i="8"/>
  <c r="M49" i="8"/>
  <c r="M46" i="8"/>
  <c r="M48" i="8"/>
  <c r="M47" i="8"/>
  <c r="L41" i="8"/>
  <c r="M41" i="8" s="1"/>
  <c r="L44" i="8"/>
  <c r="M44" i="8" s="1"/>
  <c r="M42" i="8"/>
  <c r="L40" i="8"/>
  <c r="L39" i="8"/>
  <c r="M39" i="8" s="1"/>
  <c r="H21" i="8"/>
  <c r="H30" i="8"/>
  <c r="H19" i="8"/>
  <c r="H28" i="8"/>
  <c r="H24" i="8"/>
  <c r="H23" i="8"/>
  <c r="H16" i="8"/>
  <c r="H27" i="8"/>
  <c r="H25" i="8"/>
  <c r="H22" i="8"/>
  <c r="H20" i="8"/>
  <c r="H18" i="8"/>
  <c r="H14" i="8"/>
  <c r="H17" i="8"/>
  <c r="H13" i="8"/>
  <c r="H15" i="8"/>
  <c r="H11" i="8"/>
  <c r="H9" i="8"/>
  <c r="H12" i="8"/>
  <c r="H8" i="8"/>
  <c r="H10" i="8"/>
  <c r="H7" i="8"/>
  <c r="G107" i="3"/>
  <c r="G106" i="3"/>
  <c r="G83" i="3"/>
  <c r="G84" i="3"/>
  <c r="G75" i="3"/>
  <c r="G82" i="3"/>
  <c r="G81" i="3"/>
  <c r="G80" i="3"/>
  <c r="G73" i="3"/>
  <c r="G79" i="3"/>
  <c r="G77" i="3"/>
  <c r="G76" i="3"/>
  <c r="G72" i="3"/>
  <c r="G71" i="3"/>
  <c r="G65" i="3"/>
  <c r="G70" i="3"/>
  <c r="G67" i="3"/>
  <c r="G69" i="3"/>
  <c r="G68" i="3"/>
  <c r="G66" i="3"/>
  <c r="G64" i="3"/>
  <c r="G63" i="3"/>
  <c r="G62" i="3"/>
  <c r="G61" i="3"/>
  <c r="G60" i="3"/>
  <c r="H39" i="7"/>
  <c r="H38" i="7"/>
  <c r="H37" i="7"/>
  <c r="H31" i="7"/>
  <c r="H36" i="7"/>
  <c r="H34" i="7"/>
  <c r="H33" i="7"/>
  <c r="H32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2" i="7"/>
  <c r="H13" i="7"/>
  <c r="H11" i="7"/>
  <c r="H10" i="7"/>
  <c r="M7" i="8" l="1"/>
  <c r="M9" i="8"/>
  <c r="M17" i="8"/>
  <c r="M22" i="8"/>
  <c r="M23" i="8"/>
  <c r="M19" i="8"/>
  <c r="M13" i="8"/>
  <c r="M16" i="8"/>
  <c r="M8" i="8"/>
  <c r="M15" i="8"/>
  <c r="M18" i="8"/>
  <c r="M27" i="8"/>
  <c r="M21" i="8"/>
  <c r="M12" i="8"/>
  <c r="M20" i="8"/>
  <c r="M10" i="8"/>
  <c r="M11" i="8"/>
  <c r="M14" i="8"/>
  <c r="M25" i="8"/>
  <c r="M24" i="8"/>
  <c r="M28" i="8"/>
  <c r="M29" i="8"/>
  <c r="M80" i="8"/>
  <c r="M74" i="8"/>
  <c r="M30" i="8"/>
  <c r="M86" i="8"/>
  <c r="M88" i="8"/>
  <c r="M40" i="8"/>
  <c r="M87" i="8"/>
  <c r="M84" i="8"/>
  <c r="M85" i="8"/>
</calcChain>
</file>

<file path=xl/sharedStrings.xml><?xml version="1.0" encoding="utf-8"?>
<sst xmlns="http://schemas.openxmlformats.org/spreadsheetml/2006/main" count="1775" uniqueCount="399">
  <si>
    <t>Buhl Alina</t>
  </si>
  <si>
    <t>AUT</t>
  </si>
  <si>
    <t>2009</t>
  </si>
  <si>
    <t>25GER010</t>
  </si>
  <si>
    <t>25EURO13</t>
  </si>
  <si>
    <t>25AUT008</t>
  </si>
  <si>
    <t>25GER012</t>
  </si>
  <si>
    <t>25GER011</t>
  </si>
  <si>
    <t>25EURO14</t>
  </si>
  <si>
    <t>Elsendoorn Puck</t>
  </si>
  <si>
    <t>NED</t>
  </si>
  <si>
    <t>Open W</t>
  </si>
  <si>
    <t>25GER001</t>
  </si>
  <si>
    <t>Csokasova Zuzana</t>
  </si>
  <si>
    <t>SVK</t>
  </si>
  <si>
    <t>2005</t>
  </si>
  <si>
    <t>25SVK008</t>
  </si>
  <si>
    <t>Hillenbrand Laura</t>
  </si>
  <si>
    <t>GER</t>
  </si>
  <si>
    <t>Baumgardt Phoenix</t>
  </si>
  <si>
    <t>Bartoszewska Ewa</t>
  </si>
  <si>
    <t>POL</t>
  </si>
  <si>
    <t>2006</t>
  </si>
  <si>
    <t>25POL005</t>
  </si>
  <si>
    <t>25POL006</t>
  </si>
  <si>
    <t>Kazelskaya Maryia</t>
  </si>
  <si>
    <t>Vaskova Sara</t>
  </si>
  <si>
    <t>-15 W</t>
  </si>
  <si>
    <t>2010</t>
  </si>
  <si>
    <t>25SVK002</t>
  </si>
  <si>
    <t>Rosovaite Luth Sigita</t>
  </si>
  <si>
    <t>Sen2 W</t>
  </si>
  <si>
    <t>Hvozdzeva Sofya</t>
  </si>
  <si>
    <t>2004</t>
  </si>
  <si>
    <t>Zamykal Lena</t>
  </si>
  <si>
    <t>Bauer Leni</t>
  </si>
  <si>
    <t>Belskaya Maryia</t>
  </si>
  <si>
    <t>Gotz Paula</t>
  </si>
  <si>
    <t>2007</t>
  </si>
  <si>
    <t>Szumanska Emilia</t>
  </si>
  <si>
    <t>Pokorna Ella</t>
  </si>
  <si>
    <t>Niahotskaya Yelizaveta</t>
  </si>
  <si>
    <t>Dobjevitch Elizaveta</t>
  </si>
  <si>
    <t>ISR</t>
  </si>
  <si>
    <t>2008</t>
  </si>
  <si>
    <t>Tsukanava Kseniya</t>
  </si>
  <si>
    <t>Kafkova Karin</t>
  </si>
  <si>
    <t>Sen1 W</t>
  </si>
  <si>
    <t>Widschwendter Laia</t>
  </si>
  <si>
    <t>Polkowska Zuzanna</t>
  </si>
  <si>
    <t>Strbakova Alexandra</t>
  </si>
  <si>
    <t>Van De Sandt Lara</t>
  </si>
  <si>
    <t>Miserok Nina</t>
  </si>
  <si>
    <t>2012</t>
  </si>
  <si>
    <t>Muller Lara</t>
  </si>
  <si>
    <t>Olejnik Zofia</t>
  </si>
  <si>
    <t>Schall Bianca</t>
  </si>
  <si>
    <t>25AUT030</t>
  </si>
  <si>
    <t>Witek Roksana</t>
  </si>
  <si>
    <t>Koszycka Gabriela</t>
  </si>
  <si>
    <t>Ostrowska Ksenia</t>
  </si>
  <si>
    <t>Hilbert Amy</t>
  </si>
  <si>
    <t>2011</t>
  </si>
  <si>
    <t>Schall Nadine</t>
  </si>
  <si>
    <t>Sushko Alisa</t>
  </si>
  <si>
    <t>Cyl Dominika</t>
  </si>
  <si>
    <t>Hinke Marie</t>
  </si>
  <si>
    <t>-10 W</t>
  </si>
  <si>
    <t>2015</t>
  </si>
  <si>
    <t>Wagner Maria</t>
  </si>
  <si>
    <t>Gogola Anna</t>
  </si>
  <si>
    <t>Baranski Natalie</t>
  </si>
  <si>
    <t>Rulkowska Zofia</t>
  </si>
  <si>
    <t>Zawojska Antonina</t>
  </si>
  <si>
    <t>25GER014</t>
  </si>
  <si>
    <t>Turets Iryna</t>
  </si>
  <si>
    <t>Lev Mai</t>
  </si>
  <si>
    <t>Alkoser Maya</t>
  </si>
  <si>
    <t>Van Gool Emma</t>
  </si>
  <si>
    <t>E IWWF</t>
  </si>
  <si>
    <t>OW</t>
  </si>
  <si>
    <t>Meier Jana Chathreen</t>
  </si>
  <si>
    <t>1,00/55/10.75</t>
  </si>
  <si>
    <t>3,00/55/11.25</t>
  </si>
  <si>
    <t>1,00/55/12.00</t>
  </si>
  <si>
    <t>3,00/55/13.00</t>
  </si>
  <si>
    <t>2,50/55/14.25</t>
  </si>
  <si>
    <t>2,50/55/13.00</t>
  </si>
  <si>
    <t>3,25/55/12.00</t>
  </si>
  <si>
    <t>1,00/55/13.00</t>
  </si>
  <si>
    <t>4,00/55/13.00</t>
  </si>
  <si>
    <t>2,00/55/13.00</t>
  </si>
  <si>
    <t>3,00/55/14.25</t>
  </si>
  <si>
    <t>2,00/55/14.25</t>
  </si>
  <si>
    <t>2,00/55/16.00</t>
  </si>
  <si>
    <t>4,50/55/18.25</t>
  </si>
  <si>
    <t>5,25/55/14.25</t>
  </si>
  <si>
    <t>4,50/46</t>
  </si>
  <si>
    <t>Wiedenmann Leni</t>
  </si>
  <si>
    <t>Ginting Frieda</t>
  </si>
  <si>
    <t>Boguszewska Wiktoria</t>
  </si>
  <si>
    <t>5,00/40</t>
  </si>
  <si>
    <t>Zuk Anna</t>
  </si>
  <si>
    <t>2016</t>
  </si>
  <si>
    <t>Burgass Franziska</t>
  </si>
  <si>
    <t>2014</t>
  </si>
  <si>
    <t>4,00/40</t>
  </si>
  <si>
    <t>Agaciak Zofia</t>
  </si>
  <si>
    <t>2,00/40</t>
  </si>
  <si>
    <t>Conen Meike</t>
  </si>
  <si>
    <t>4,50/37</t>
  </si>
  <si>
    <t>Hezner Maryla</t>
  </si>
  <si>
    <t>Stolarczyk Michalina</t>
  </si>
  <si>
    <t>Juniors U19 Girls</t>
  </si>
  <si>
    <t>U15</t>
  </si>
  <si>
    <t>Juniors U15 Girls</t>
  </si>
  <si>
    <t>Olejnik Zof ia</t>
  </si>
  <si>
    <t xml:space="preserve"> OPEN WOMEN</t>
  </si>
  <si>
    <t xml:space="preserve"> Г Р</t>
  </si>
  <si>
    <t>Категория</t>
  </si>
  <si>
    <t>Страна</t>
  </si>
  <si>
    <t>Пархоменко Елена</t>
  </si>
  <si>
    <t>BLR</t>
  </si>
  <si>
    <t>Гвоздева София</t>
  </si>
  <si>
    <t xml:space="preserve">Негоцкая Елизавета </t>
  </si>
  <si>
    <t>Цуканова Ксения</t>
  </si>
  <si>
    <t xml:space="preserve">рез-т </t>
  </si>
  <si>
    <t>многоборье</t>
  </si>
  <si>
    <t xml:space="preserve"> рейтинг ЕА</t>
  </si>
  <si>
    <t>примеча- ние</t>
  </si>
  <si>
    <t>25ЧРБ</t>
  </si>
  <si>
    <t>Козельская Мария</t>
  </si>
  <si>
    <t>Бельская Мария</t>
  </si>
  <si>
    <t>Юранова Мария</t>
  </si>
  <si>
    <t>U19</t>
  </si>
  <si>
    <t>Козельская Надежда</t>
  </si>
  <si>
    <t>Хухрякова  Ирина</t>
  </si>
  <si>
    <t>Сушко Алиса</t>
  </si>
  <si>
    <t>25 ПРБ 15</t>
  </si>
  <si>
    <t>Ревотько Ксения</t>
  </si>
  <si>
    <t>25ПРБ 19</t>
  </si>
  <si>
    <t>Подковщикова Дарья</t>
  </si>
  <si>
    <t>Ревотько Милана</t>
  </si>
  <si>
    <t>U19 G</t>
  </si>
  <si>
    <t>Minimum homologation: </t>
  </si>
  <si>
    <t>Акасевич Милана</t>
  </si>
  <si>
    <t>Петрова Милана</t>
  </si>
  <si>
    <t>Яновская Илона</t>
  </si>
  <si>
    <t>Лукашевич Ульяна</t>
  </si>
  <si>
    <t>U12</t>
  </si>
  <si>
    <t>1</t>
  </si>
  <si>
    <t>25ЧРБэ</t>
  </si>
  <si>
    <t>2</t>
  </si>
  <si>
    <t>Хухрякова Ирина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</si>
  <si>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</si>
  <si>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</si>
  <si>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</si>
  <si>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</si>
  <si>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</si>
  <si>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</si>
  <si>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</si>
  <si>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</si>
  <si>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</si>
  <si>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</si>
  <si>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</si>
  <si>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</si>
  <si>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25ПРБ э 15</t>
  </si>
  <si>
    <t>15</t>
  </si>
  <si>
    <t>16</t>
  </si>
  <si>
    <t>17</t>
  </si>
  <si>
    <t>18</t>
  </si>
  <si>
    <t>19</t>
  </si>
  <si>
    <t>20</t>
  </si>
  <si>
    <t>21</t>
  </si>
  <si>
    <t>22</t>
  </si>
  <si>
    <t>25ПРБ э 19</t>
  </si>
  <si>
    <t>25прб э 19</t>
  </si>
  <si>
    <t>0,00/55/12.00</t>
  </si>
  <si>
    <t>2,50/52/18.25</t>
  </si>
  <si>
    <t>1,00/55/11,25</t>
  </si>
  <si>
    <t>5,50/55/12.00</t>
  </si>
  <si>
    <t>2,00/55/12.00</t>
  </si>
  <si>
    <t>2.00/55/12.00</t>
  </si>
  <si>
    <t>4,0/55/13.00</t>
  </si>
  <si>
    <t>25ПРБ19</t>
  </si>
  <si>
    <t>3,0/55/13.00</t>
  </si>
  <si>
    <t>25ПРБ15</t>
  </si>
  <si>
    <t>2,0/55//13.00</t>
  </si>
  <si>
    <t>3,0/55/14.25</t>
  </si>
  <si>
    <t>5,0/55/16.00</t>
  </si>
  <si>
    <t>3,0/55/16.00</t>
  </si>
  <si>
    <t>ДИНАМИЧЕСКИЙ РЕЙТИНГ</t>
  </si>
  <si>
    <t>СЛАЛОМ</t>
  </si>
  <si>
    <t>Женщины</t>
  </si>
  <si>
    <t>№ пп</t>
  </si>
  <si>
    <t>Фамилия, имя</t>
  </si>
  <si>
    <t>буи</t>
  </si>
  <si>
    <t>очки</t>
  </si>
  <si>
    <t>Бычковская Амалия</t>
  </si>
  <si>
    <t>4,0/49</t>
  </si>
  <si>
    <t>5,0/46</t>
  </si>
  <si>
    <t xml:space="preserve">Гуцева Мария </t>
  </si>
  <si>
    <t>2,00/55/14,25</t>
  </si>
  <si>
    <t>Junior Girls U15</t>
  </si>
  <si>
    <t>№</t>
  </si>
  <si>
    <t>Фамилия, Имя</t>
  </si>
  <si>
    <t xml:space="preserve">U15 </t>
  </si>
  <si>
    <t xml:space="preserve">U19 </t>
  </si>
  <si>
    <t>Junior Girls U19</t>
  </si>
  <si>
    <t>Who-beats-who national</t>
  </si>
  <si>
    <t>Прыжки с трамплина</t>
  </si>
  <si>
    <t>Юниорки до 15 лет</t>
  </si>
  <si>
    <t xml:space="preserve">рез-т (м) </t>
  </si>
  <si>
    <t xml:space="preserve">по воднолыжному спорту за электротягой </t>
  </si>
  <si>
    <t xml:space="preserve">Женщины </t>
  </si>
  <si>
    <t>Юниорки до 19 лет</t>
  </si>
  <si>
    <t>Фигурное катание</t>
  </si>
  <si>
    <t>МНОГОБОРЬЕ</t>
  </si>
  <si>
    <t xml:space="preserve"> Женщины</t>
  </si>
  <si>
    <t>Г.Р.</t>
  </si>
  <si>
    <t xml:space="preserve">Категория </t>
  </si>
  <si>
    <t>Слалом</t>
  </si>
  <si>
    <t xml:space="preserve">Фигуры </t>
  </si>
  <si>
    <t xml:space="preserve">Трамплин  </t>
  </si>
  <si>
    <t>Сумма по трем видам</t>
  </si>
  <si>
    <t>Результат</t>
  </si>
  <si>
    <t>Буи</t>
  </si>
  <si>
    <t>Много-борье (очки)</t>
  </si>
  <si>
    <t>рез-т            (Очки ф.к.)</t>
  </si>
  <si>
    <t>рез-т  (метры)</t>
  </si>
  <si>
    <t>Турец Ирина</t>
  </si>
  <si>
    <t>*</t>
  </si>
  <si>
    <t>Юниорки  до 19 лет</t>
  </si>
  <si>
    <t>Много-борье Сумма по 3 видам</t>
  </si>
  <si>
    <t>НЕГОМОЛОГИРОВАННЫЕ СОРЕВНОВАНИЯ ДЛЯ ИНФОРМАЦИИ</t>
  </si>
  <si>
    <t>Бойко Юния</t>
  </si>
  <si>
    <t xml:space="preserve"> *</t>
  </si>
  <si>
    <r>
      <t xml:space="preserve">* </t>
    </r>
    <r>
      <rPr>
        <b/>
        <sz val="10"/>
        <color indexed="10"/>
        <rFont val="Times New Roman"/>
        <family val="1"/>
        <charset val="204"/>
      </rPr>
      <t>красным цветом выделены категории спортсенов, перешедших в старшую возрастную категорию в 2026г</t>
    </r>
    <r>
      <rPr>
        <b/>
        <sz val="10"/>
        <color indexed="14"/>
        <rFont val="Times New Roman"/>
        <family val="1"/>
        <charset val="204"/>
      </rPr>
      <t>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</si>
  <si>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</si>
  <si>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</si>
  <si>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</si>
  <si>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</si>
  <si>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</si>
  <si>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</si>
  <si>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</si>
  <si>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</si>
  <si>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</si>
  <si>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</si>
  <si>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</si>
  <si>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</si>
  <si>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</si>
  <si>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</si>
  <si>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</si>
  <si>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1,25/22</t>
  </si>
  <si>
    <t>Hinke, Marie</t>
  </si>
  <si>
    <r>
      <t xml:space="preserve">Много-борье: </t>
    </r>
    <r>
      <rPr>
        <sz val="11"/>
        <color indexed="30"/>
        <rFont val="Times New Roman"/>
        <family val="1"/>
        <charset val="204"/>
      </rPr>
      <t>Сумма по 3 видам</t>
    </r>
  </si>
  <si>
    <t>2-3</t>
  </si>
  <si>
    <t>Рейтинг ЕА</t>
  </si>
  <si>
    <t>2,25/55/10.75</t>
  </si>
  <si>
    <t>26NED002</t>
  </si>
  <si>
    <t>1,25/55/10.75</t>
  </si>
  <si>
    <t>26AUT003</t>
  </si>
  <si>
    <t>1,00/55/11.25</t>
  </si>
  <si>
    <t>4,50/55/12.00</t>
  </si>
  <si>
    <t>11-12</t>
  </si>
  <si>
    <t xml:space="preserve"> 13-16</t>
  </si>
  <si>
    <t>5,00/55/14.25</t>
  </si>
  <si>
    <t>26SVK004</t>
  </si>
  <si>
    <t>Beckum TwinCable</t>
  </si>
  <si>
    <t>нестандартная трасса 4 буя. Результаты не учитывались</t>
  </si>
  <si>
    <t>European Cable-ski Age Categories Championships 2025</t>
  </si>
  <si>
    <t>Travkina Olga</t>
  </si>
  <si>
    <t>26GER009</t>
  </si>
  <si>
    <t>Vasilisinova Nina</t>
  </si>
  <si>
    <t>Ivanova Bilyana</t>
  </si>
  <si>
    <t xml:space="preserve">Competitions from 01.01.2025 to 13.08.2026. Minimum homologation: Who-beats-who nat. - </t>
  </si>
  <si>
    <r>
      <rPr>
        <b/>
        <sz val="12"/>
        <color rgb="FF00B050"/>
        <rFont val="Times New Roman"/>
        <family val="1"/>
        <charset val="204"/>
      </rPr>
      <t>3</t>
    </r>
    <r>
      <rPr>
        <b/>
        <sz val="12"/>
        <color theme="5" tint="-0.249977111117893"/>
        <rFont val="Times New Roman"/>
        <family val="1"/>
        <charset val="204"/>
      </rPr>
      <t>-4</t>
    </r>
  </si>
  <si>
    <t>36</t>
  </si>
  <si>
    <t>Фролова Алина</t>
  </si>
  <si>
    <t>26ПРБ э 15</t>
  </si>
  <si>
    <t>33,8</t>
  </si>
  <si>
    <t>26ПРБ э19</t>
  </si>
  <si>
    <t>Чавненок Софья</t>
  </si>
  <si>
    <t>Трамплин</t>
  </si>
  <si>
    <t>на 01,01,2026</t>
  </si>
  <si>
    <t>на13.08</t>
  </si>
  <si>
    <t>U15 Girls</t>
  </si>
  <si>
    <t xml:space="preserve"> Лучший результат сезона в категории </t>
  </si>
  <si>
    <t>Формула подсчета очков многоборья  втрамплине</t>
  </si>
  <si>
    <t>Under 15 Girls: ((Skier score – 2) x 1000) / (Ranking List Overall Score Basis – 2))</t>
  </si>
  <si>
    <t>U19Girls</t>
  </si>
  <si>
    <t>38,8  м</t>
  </si>
  <si>
    <t>Under 19 Girls: ((Skier score – 5) x 1000) / (Ranking List Overall Score Basis – 5))</t>
  </si>
  <si>
    <t>Open Women</t>
  </si>
  <si>
    <t>46,00  м</t>
  </si>
  <si>
    <t>Open Women: ((Skier score –10) x 1000) / (Ranking List Overall Score Basis –10))</t>
  </si>
  <si>
    <t>Формула подсчета очков многоборья  в фигурах</t>
  </si>
  <si>
    <t>Overall points = (Trick score skier*1000) / Best Trick score of division.</t>
  </si>
  <si>
    <t>лучший результат ЕА в категории</t>
  </si>
  <si>
    <t>Кистровская Алина</t>
  </si>
  <si>
    <t>Селицкая Алиса</t>
  </si>
  <si>
    <t>26ПРБ 15</t>
  </si>
  <si>
    <t>U10</t>
  </si>
  <si>
    <t>12-13</t>
  </si>
  <si>
    <t>6,0|52</t>
  </si>
  <si>
    <t>5,0/49</t>
  </si>
  <si>
    <t xml:space="preserve"> Open Women</t>
  </si>
  <si>
    <t xml:space="preserve">Формула подсчета очков многоборья  в слаломе </t>
  </si>
  <si>
    <t xml:space="preserve">Максимальная скорость   </t>
  </si>
  <si>
    <t xml:space="preserve"> 55км/ч</t>
  </si>
  <si>
    <t>km/h</t>
  </si>
  <si>
    <t xml:space="preserve">Buoys count from </t>
  </si>
  <si>
    <t>43 km/h</t>
  </si>
  <si>
    <r>
      <rPr>
        <b/>
        <sz val="11"/>
        <color indexed="30"/>
        <rFont val="Times New Roman"/>
        <family val="1"/>
        <charset val="204"/>
      </rPr>
      <t>Open Men,</t>
    </r>
    <r>
      <rPr>
        <sz val="11"/>
        <rFont val="Times New Roman"/>
        <family val="1"/>
        <charset val="204"/>
      </rPr>
      <t xml:space="preserve"> </t>
    </r>
  </si>
  <si>
    <t xml:space="preserve"> 58км/ч</t>
  </si>
  <si>
    <t>46 km/h</t>
  </si>
  <si>
    <t xml:space="preserve"> Junior U19 Girls</t>
  </si>
  <si>
    <t>5,50/55/12м</t>
  </si>
  <si>
    <r>
      <t xml:space="preserve">Junior under </t>
    </r>
    <r>
      <rPr>
        <sz val="12"/>
        <color indexed="14"/>
        <rFont val="Times New Roman"/>
        <family val="1"/>
        <charset val="204"/>
      </rPr>
      <t>19 Girls:</t>
    </r>
  </si>
  <si>
    <t>Overall points = ((Slalom score skier + extra buoys)*1000) / (Best Slalom score of division + extra buoys).</t>
  </si>
  <si>
    <t>40 km/h</t>
  </si>
  <si>
    <t xml:space="preserve"> Junior U15 Girls      Лучший результат сезона в категории </t>
  </si>
  <si>
    <t>3,0/55/13м</t>
  </si>
  <si>
    <r>
      <t>Junior</t>
    </r>
    <r>
      <rPr>
        <u/>
        <sz val="12"/>
        <color indexed="14"/>
        <rFont val="Times New Roman"/>
        <family val="1"/>
        <charset val="204"/>
      </rPr>
      <t xml:space="preserve"> under 15 Girls:</t>
    </r>
  </si>
  <si>
    <t xml:space="preserve"> 37 km/h</t>
  </si>
  <si>
    <r>
      <t xml:space="preserve">Junior </t>
    </r>
    <r>
      <rPr>
        <u/>
        <sz val="12"/>
        <color indexed="40"/>
        <rFont val="Times New Roman"/>
        <family val="1"/>
        <charset val="204"/>
      </rPr>
      <t xml:space="preserve">under </t>
    </r>
    <r>
      <rPr>
        <u/>
        <sz val="12"/>
        <color indexed="30"/>
        <rFont val="Times New Roman"/>
        <family val="1"/>
        <charset val="204"/>
      </rPr>
      <t xml:space="preserve">15 Boys </t>
    </r>
  </si>
  <si>
    <t xml:space="preserve"> 58 км/ч</t>
  </si>
  <si>
    <r>
      <t xml:space="preserve">Junior under </t>
    </r>
    <r>
      <rPr>
        <sz val="14"/>
        <color indexed="30"/>
        <rFont val="Times New Roman"/>
        <family val="1"/>
        <charset val="204"/>
      </rPr>
      <t>19 Boys</t>
    </r>
    <r>
      <rPr>
        <sz val="14"/>
        <rFont val="Times New Roman"/>
        <family val="1"/>
        <charset val="204"/>
      </rPr>
      <t xml:space="preserve">, </t>
    </r>
    <r>
      <rPr>
        <sz val="14"/>
        <rFont val="Times New Roman"/>
        <family val="1"/>
        <charset val="204"/>
      </rPr>
      <t xml:space="preserve">: </t>
    </r>
  </si>
  <si>
    <r>
      <t>1</t>
    </r>
    <r>
      <rPr>
        <b/>
        <sz val="12"/>
        <color rgb="FFFF0000"/>
        <rFont val="Yu Gothic"/>
        <family val="2"/>
        <charset val="204"/>
      </rPr>
      <t>⇧</t>
    </r>
  </si>
  <si>
    <r>
      <t>2</t>
    </r>
    <r>
      <rPr>
        <b/>
        <sz val="12"/>
        <color rgb="FF00B0F0"/>
        <rFont val="Yu Gothic"/>
        <family val="2"/>
        <charset val="204"/>
      </rPr>
      <t>⇧</t>
    </r>
  </si>
  <si>
    <r>
      <t>3</t>
    </r>
    <r>
      <rPr>
        <b/>
        <sz val="12"/>
        <color rgb="FF00B050"/>
        <rFont val="Yu Gothic"/>
        <family val="2"/>
        <charset val="204"/>
      </rPr>
      <t>⇩</t>
    </r>
  </si>
  <si>
    <t>26ПРБ15</t>
  </si>
  <si>
    <t>2,50/52</t>
  </si>
  <si>
    <t>4,5/52</t>
  </si>
  <si>
    <t>4,0/52</t>
  </si>
  <si>
    <r>
      <t xml:space="preserve">Результат      </t>
    </r>
    <r>
      <rPr>
        <b/>
        <sz val="11"/>
        <color rgb="FFFF0066"/>
        <rFont val="Times New Roman"/>
        <family val="1"/>
        <charset val="204"/>
      </rPr>
      <t>4,00/55/13.00</t>
    </r>
  </si>
  <si>
    <r>
      <t xml:space="preserve">Буи           </t>
    </r>
    <r>
      <rPr>
        <b/>
        <sz val="11"/>
        <color rgb="FFFF0066"/>
        <rFont val="Times New Roman"/>
        <family val="1"/>
        <charset val="204"/>
      </rPr>
      <t>58,00</t>
    </r>
  </si>
  <si>
    <t>Видовики</t>
  </si>
  <si>
    <t>4,5/55</t>
  </si>
  <si>
    <t>5.00/49</t>
  </si>
  <si>
    <t>4.00/49</t>
  </si>
  <si>
    <t>6,0/52</t>
  </si>
  <si>
    <t>1,0/55/14.25</t>
  </si>
  <si>
    <t>10-11</t>
  </si>
  <si>
    <t>33+</t>
  </si>
  <si>
    <t xml:space="preserve">26ПРБ19 </t>
  </si>
  <si>
    <t>26ПРБ19</t>
  </si>
  <si>
    <t>3,00/55/18.25</t>
  </si>
  <si>
    <t>2,25/55/18.25</t>
  </si>
  <si>
    <t>2,25/55</t>
  </si>
  <si>
    <t>3.0/55</t>
  </si>
  <si>
    <t>5,5/55/18,25</t>
  </si>
  <si>
    <t>26 Контр ст</t>
  </si>
  <si>
    <t>рейтинг на 29.08.2026</t>
  </si>
  <si>
    <t>ДИНАМИЧЕСКИЙ РЕЙТИНГ на 29.08.2026</t>
  </si>
  <si>
    <t xml:space="preserve"> по ВОДНОЛЫЖНОМУ СПОРТУ за ЭЛЕКТРОТЯГОЙ  на 29.08.2026 </t>
  </si>
  <si>
    <t>26ЧРБ**</t>
  </si>
  <si>
    <t>контрольные старты в рамках ЧРБ 2026 для включения в ДР</t>
  </si>
  <si>
    <t xml:space="preserve">Competitions from 01.01.2025 to30.08.2026 Minimum homologation: Who-beats-who nat. </t>
  </si>
  <si>
    <t>26GER013</t>
  </si>
  <si>
    <t>Негоцкая Елизавета **</t>
  </si>
  <si>
    <t>Петрова Милана **</t>
  </si>
  <si>
    <t>**</t>
  </si>
  <si>
    <t>Фролова Алина**</t>
  </si>
  <si>
    <t xml:space="preserve"> Прыжки на скорости старшей группы</t>
  </si>
  <si>
    <t>6800</t>
  </si>
  <si>
    <t>3,0/55//13.00</t>
  </si>
  <si>
    <t>5,0/55/14.25</t>
  </si>
  <si>
    <t>**результат на скорости старшей группы.</t>
  </si>
  <si>
    <t>Петрова Милана   (51км/ч)</t>
  </si>
  <si>
    <t>Фролова Алина  (51км/ч)</t>
  </si>
  <si>
    <t>26ПРБ 19</t>
  </si>
  <si>
    <t>6000</t>
  </si>
  <si>
    <t>лучший результат ЕА в категории на 29.08.2026</t>
  </si>
  <si>
    <t>рейтинг на 29/08/2026</t>
  </si>
  <si>
    <t>** результат на скорости для старшей группы</t>
  </si>
  <si>
    <t>Сушко Алиса ** (51 км/ч)</t>
  </si>
  <si>
    <r>
      <t xml:space="preserve">Петрова Милана </t>
    </r>
    <r>
      <rPr>
        <b/>
        <sz val="10"/>
        <rFont val="Times New Roman"/>
        <family val="1"/>
        <charset val="204"/>
      </rPr>
      <t xml:space="preserve"> (51 км/ч)</t>
    </r>
  </si>
  <si>
    <r>
      <t xml:space="preserve">Фролова Алина  </t>
    </r>
    <r>
      <rPr>
        <b/>
        <sz val="10"/>
        <color rgb="FF000000"/>
        <rFont val="Times New Roman"/>
        <family val="1"/>
        <charset val="204"/>
      </rPr>
      <t>(51 км/ч)</t>
    </r>
  </si>
  <si>
    <t>Яновская Илона **</t>
  </si>
  <si>
    <t>Яновская Илона (51 км/ч)</t>
  </si>
  <si>
    <t xml:space="preserve">26ЧРБ э </t>
  </si>
  <si>
    <t>26POL005</t>
  </si>
  <si>
    <t>2,00/55/18.25</t>
  </si>
  <si>
    <t>8-10</t>
  </si>
  <si>
    <t>26 ЧРБ</t>
  </si>
  <si>
    <t>5-7</t>
  </si>
  <si>
    <t>9-12</t>
  </si>
  <si>
    <t xml:space="preserve"> ДИНАМИЧЕСКИЙ  РЕЙТИНГ  ПО ВОДНОЛЫЖНОМУ СПОРТУ  ЗА ЭЛЕКТРОТЯГОЙ на 29/08/2026</t>
  </si>
  <si>
    <t xml:space="preserve">Competitions from 01.01.2025 to 30.08.2026. Minimum homologation: Who-beats-who nat. - </t>
  </si>
  <si>
    <t>26ЧРБэ</t>
  </si>
  <si>
    <t>5,5/55/14.25</t>
  </si>
  <si>
    <t xml:space="preserve">Сушко Алиса </t>
  </si>
  <si>
    <t>У юниорок до 15 и до 19 лет в рейтинг включены рез-ты ПРБ 21-23 августа 2026г., ЧРБ 29-30.08 2026, контрольных стартов юниоров до 15 лет.</t>
  </si>
  <si>
    <t>Контрольные старты</t>
  </si>
  <si>
    <t>У юниорок до 15 и до 19 лет в рейтинг включены рез-ты ПРБ 21-23 августа 2026г., ЧРБ 29-30.08. 2026, контрольных стартов юниоров до 15 лет.</t>
  </si>
  <si>
    <t>26чрб</t>
  </si>
  <si>
    <t>26ЧРБ</t>
  </si>
  <si>
    <t>**2010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</si>
</sst>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2" x14ac:knownFonts="1">
    <font>
      <sz val="11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color theme="4"/>
      <name val="Times New Roman"/>
      <family val="1"/>
      <charset val="204"/>
    </font>
    <font>
      <i/>
      <sz val="11"/>
      <color theme="4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9"/>
      <color rgb="FF0070C0"/>
      <name val="Verdana"/>
      <family val="2"/>
      <charset val="204"/>
    </font>
    <font>
      <b/>
      <sz val="11"/>
      <color rgb="FF0070C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color rgb="FFFFC000"/>
      <name val="Times New Roman"/>
      <family val="1"/>
      <charset val="204"/>
    </font>
    <font>
      <b/>
      <sz val="12"/>
      <color rgb="FF0070C0"/>
      <name val="Calibri"/>
      <family val="2"/>
      <charset val="204"/>
      <scheme val="minor"/>
    </font>
    <font>
      <i/>
      <sz val="12"/>
      <color rgb="FF0070C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i/>
      <sz val="12"/>
      <color theme="8" tint="-0.249977111117893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sz val="10"/>
      <color rgb="FFFF0000"/>
      <name val="Arial Cyr"/>
      <charset val="204"/>
    </font>
    <font>
      <sz val="12"/>
      <name val="Arial Cyr"/>
      <charset val="204"/>
    </font>
    <font>
      <i/>
      <sz val="14"/>
      <name val="Times New Roman"/>
      <family val="1"/>
      <charset val="204"/>
    </font>
    <font>
      <b/>
      <sz val="10"/>
      <color rgb="FFC2064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indexed="14"/>
      <name val="Times New Roman"/>
      <family val="1"/>
      <charset val="204"/>
    </font>
    <font>
      <b/>
      <sz val="12"/>
      <color theme="8"/>
      <name val="Calibri"/>
      <family val="2"/>
      <charset val="204"/>
      <scheme val="minor"/>
    </font>
    <font>
      <sz val="12"/>
      <color theme="8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sz val="12"/>
      <color rgb="FFFF0066"/>
      <name val="Times New Roman"/>
      <family val="1"/>
      <charset val="204"/>
    </font>
    <font>
      <i/>
      <sz val="12"/>
      <color rgb="FFFF0066"/>
      <name val="Times New Roman"/>
      <family val="1"/>
      <charset val="204"/>
    </font>
    <font>
      <b/>
      <i/>
      <sz val="12"/>
      <color rgb="FFFF0066"/>
      <name val="Times New Roman"/>
      <family val="1"/>
      <charset val="204"/>
    </font>
    <font>
      <b/>
      <i/>
      <sz val="11"/>
      <color rgb="FFFF0066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i/>
      <sz val="12"/>
      <color theme="8" tint="-0.249977111117893"/>
      <name val="Times New Roman"/>
      <family val="1"/>
      <charset val="204"/>
    </font>
    <font>
      <sz val="11"/>
      <color indexed="3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i/>
      <sz val="12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11"/>
      <color rgb="FF00B0F0"/>
      <name val="Times New Roman"/>
      <family val="1"/>
      <charset val="204"/>
    </font>
    <font>
      <b/>
      <sz val="12"/>
      <color rgb="FF00B050"/>
      <name val="Yu Gothic"/>
      <family val="2"/>
      <charset val="204"/>
    </font>
    <font>
      <b/>
      <sz val="12"/>
      <color rgb="FF00B0F0"/>
      <name val="Yu Gothic"/>
      <family val="2"/>
      <charset val="204"/>
    </font>
    <font>
      <b/>
      <sz val="12"/>
      <color theme="4" tint="-0.249977111117893"/>
      <name val="Times New Roman"/>
      <family val="1"/>
      <charset val="204"/>
    </font>
    <font>
      <b/>
      <sz val="9"/>
      <color theme="4" tint="-0.249977111117893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66"/>
      <name val="Calibri"/>
      <family val="2"/>
      <charset val="204"/>
      <scheme val="minor"/>
    </font>
    <font>
      <i/>
      <sz val="12"/>
      <color rgb="FF000099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rgb="FFC20640"/>
      <name val="Times New Roman"/>
      <family val="1"/>
      <charset val="204"/>
    </font>
    <font>
      <b/>
      <sz val="11"/>
      <color rgb="FFC2064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indexed="30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"/>
      <color indexed="14"/>
      <name val="Times New Roman"/>
      <family val="1"/>
      <charset val="204"/>
    </font>
    <font>
      <u/>
      <sz val="12"/>
      <color indexed="40"/>
      <name val="Times New Roman"/>
      <family val="1"/>
      <charset val="204"/>
    </font>
    <font>
      <u/>
      <sz val="12"/>
      <color indexed="30"/>
      <name val="Times New Roman"/>
      <family val="1"/>
      <charset val="204"/>
    </font>
    <font>
      <sz val="14"/>
      <color indexed="30"/>
      <name val="Times New Roman"/>
      <family val="1"/>
      <charset val="204"/>
    </font>
    <font>
      <b/>
      <sz val="12"/>
      <color rgb="FFFF0000"/>
      <name val="Yu Gothic"/>
      <family val="2"/>
      <charset val="204"/>
    </font>
    <font>
      <b/>
      <sz val="9"/>
      <color rgb="FFFF0066"/>
      <name val="Verdana"/>
      <family val="2"/>
      <charset val="204"/>
    </font>
    <font>
      <b/>
      <sz val="11"/>
      <color rgb="FFFF006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sz val="12"/>
      <color rgb="FF00009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b/>
      <i/>
      <sz val="12"/>
      <color theme="4" tint="-0.24997711111789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2"/>
      <color rgb="FF7030A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8"/>
      <name val="Times New Roman"/>
      <family val="1"/>
      <charset val="204"/>
    </font>
    <font>
      <u/>
      <sz val="6"/>
      <color theme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2"/>
      <color rgb="FF00B05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B9F7A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E6FEDE"/>
        <bgColor indexed="64"/>
      </patternFill>
    </fill>
    <fill>
      <patternFill patternType="solid">
        <fgColor rgb="FF7DFF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DDFE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75" fillId="0" borderId="0" applyFont="0" applyFill="0" applyBorder="0" applyAlignment="0" applyProtection="0"/>
  </cellStyleXfs>
  <cellXfs count="686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1" xfId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/>
    <xf numFmtId="0" fontId="0" fillId="0" borderId="1" xfId="0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/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/>
    <xf numFmtId="0" fontId="16" fillId="0" borderId="8" xfId="0" applyFont="1" applyFill="1" applyBorder="1" applyAlignment="1">
      <alignment horizontal="center"/>
    </xf>
    <xf numFmtId="0" fontId="11" fillId="0" borderId="0" xfId="0" applyFont="1" applyFill="1" applyBorder="1"/>
    <xf numFmtId="0" fontId="7" fillId="0" borderId="0" xfId="0" applyFont="1"/>
    <xf numFmtId="0" fontId="14" fillId="0" borderId="0" xfId="0" applyFont="1" applyFill="1" applyBorder="1" applyAlignment="1">
      <alignment horizontal="center"/>
    </xf>
    <xf numFmtId="0" fontId="7" fillId="0" borderId="2" xfId="0" applyFont="1" applyFill="1" applyBorder="1"/>
    <xf numFmtId="0" fontId="16" fillId="0" borderId="1" xfId="0" applyFont="1" applyFill="1" applyBorder="1" applyAlignment="1">
      <alignment horizontal="center"/>
    </xf>
    <xf numFmtId="0" fontId="16" fillId="9" borderId="7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 vertical="center"/>
    </xf>
    <xf numFmtId="3" fontId="16" fillId="9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7" fillId="0" borderId="1" xfId="0" applyFont="1" applyBorder="1"/>
    <xf numFmtId="0" fontId="18" fillId="9" borderId="1" xfId="0" applyFont="1" applyFill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2" fontId="25" fillId="0" borderId="2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11" fillId="0" borderId="1" xfId="0" applyFont="1" applyFill="1" applyBorder="1"/>
    <xf numFmtId="0" fontId="18" fillId="9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9" fillId="0" borderId="0" xfId="0" applyFont="1" applyFill="1" applyBorder="1"/>
    <xf numFmtId="0" fontId="17" fillId="0" borderId="0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/>
    </xf>
    <xf numFmtId="0" fontId="17" fillId="8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/>
    </xf>
    <xf numFmtId="0" fontId="11" fillId="9" borderId="1" xfId="0" applyFont="1" applyFill="1" applyBorder="1"/>
    <xf numFmtId="2" fontId="16" fillId="9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>
      <alignment horizontal="center"/>
    </xf>
    <xf numFmtId="2" fontId="18" fillId="9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26" fillId="0" borderId="1" xfId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/>
    </xf>
    <xf numFmtId="2" fontId="42" fillId="9" borderId="1" xfId="0" applyNumberFormat="1" applyFont="1" applyFill="1" applyBorder="1" applyAlignment="1">
      <alignment horizontal="center"/>
    </xf>
    <xf numFmtId="2" fontId="43" fillId="9" borderId="1" xfId="0" applyNumberFormat="1" applyFont="1" applyFill="1" applyBorder="1" applyAlignment="1">
      <alignment horizontal="center"/>
    </xf>
    <xf numFmtId="2" fontId="18" fillId="9" borderId="1" xfId="0" applyNumberFormat="1" applyFont="1" applyFill="1" applyBorder="1" applyAlignment="1">
      <alignment horizontal="center"/>
    </xf>
    <xf numFmtId="2" fontId="37" fillId="9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2" fontId="11" fillId="9" borderId="1" xfId="0" applyNumberFormat="1" applyFont="1" applyFill="1" applyBorder="1" applyAlignment="1">
      <alignment horizontal="center"/>
    </xf>
    <xf numFmtId="0" fontId="16" fillId="9" borderId="6" xfId="0" applyFont="1" applyFill="1" applyBorder="1" applyAlignment="1">
      <alignment horizontal="center"/>
    </xf>
    <xf numFmtId="2" fontId="37" fillId="9" borderId="2" xfId="0" applyNumberFormat="1" applyFont="1" applyFill="1" applyBorder="1" applyAlignment="1">
      <alignment horizontal="center" vertical="center"/>
    </xf>
    <xf numFmtId="2" fontId="37" fillId="9" borderId="11" xfId="0" applyNumberFormat="1" applyFont="1" applyFill="1" applyBorder="1" applyAlignment="1">
      <alignment horizontal="center" vertical="center"/>
    </xf>
    <xf numFmtId="0" fontId="7" fillId="9" borderId="0" xfId="0" applyFont="1" applyFill="1"/>
    <xf numFmtId="0" fontId="14" fillId="9" borderId="0" xfId="0" applyFont="1" applyFill="1"/>
    <xf numFmtId="0" fontId="5" fillId="9" borderId="0" xfId="0" applyFont="1" applyFill="1"/>
    <xf numFmtId="0" fontId="22" fillId="0" borderId="1" xfId="0" applyFont="1" applyFill="1" applyBorder="1" applyAlignment="1">
      <alignment horizontal="center" wrapText="1"/>
    </xf>
    <xf numFmtId="2" fontId="17" fillId="0" borderId="0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2" fontId="37" fillId="0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/>
    </xf>
    <xf numFmtId="2" fontId="44" fillId="9" borderId="1" xfId="0" applyNumberFormat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2" fontId="37" fillId="9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16" fillId="9" borderId="1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0" fillId="0" borderId="1" xfId="0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4" fillId="9" borderId="0" xfId="0" applyFont="1" applyFill="1" applyAlignment="1">
      <alignment horizontal="center"/>
    </xf>
    <xf numFmtId="0" fontId="0" fillId="9" borderId="0" xfId="0" applyFill="1"/>
    <xf numFmtId="0" fontId="1" fillId="9" borderId="0" xfId="0" applyFont="1" applyFill="1"/>
    <xf numFmtId="0" fontId="28" fillId="9" borderId="0" xfId="0" applyFont="1" applyFill="1"/>
    <xf numFmtId="0" fontId="29" fillId="0" borderId="1" xfId="0" applyFont="1" applyFill="1" applyBorder="1"/>
    <xf numFmtId="1" fontId="16" fillId="0" borderId="1" xfId="0" applyNumberFormat="1" applyFont="1" applyFill="1" applyBorder="1" applyAlignment="1">
      <alignment horizontal="center"/>
    </xf>
    <xf numFmtId="4" fontId="30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37" fillId="9" borderId="1" xfId="0" applyFont="1" applyFill="1" applyBorder="1" applyAlignment="1">
      <alignment horizontal="center" vertical="center"/>
    </xf>
    <xf numFmtId="0" fontId="7" fillId="9" borderId="1" xfId="0" applyFont="1" applyFill="1" applyBorder="1"/>
    <xf numFmtId="0" fontId="4" fillId="9" borderId="1" xfId="0" applyFont="1" applyFill="1" applyBorder="1" applyAlignment="1">
      <alignment horizontal="center"/>
    </xf>
    <xf numFmtId="0" fontId="15" fillId="0" borderId="6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6" fillId="9" borderId="1" xfId="0" applyFont="1" applyFill="1" applyBorder="1" applyAlignment="1">
      <alignment horizontal="left"/>
    </xf>
    <xf numFmtId="0" fontId="7" fillId="0" borderId="0" xfId="0" applyFont="1" applyAlignment="1"/>
    <xf numFmtId="0" fontId="27" fillId="9" borderId="0" xfId="0" applyFont="1" applyFill="1" applyAlignment="1"/>
    <xf numFmtId="3" fontId="31" fillId="0" borderId="1" xfId="0" applyNumberFormat="1" applyFont="1" applyFill="1" applyBorder="1" applyAlignment="1">
      <alignment horizontal="center"/>
    </xf>
    <xf numFmtId="0" fontId="29" fillId="0" borderId="2" xfId="0" applyFont="1" applyFill="1" applyBorder="1"/>
    <xf numFmtId="0" fontId="11" fillId="0" borderId="2" xfId="0" applyFont="1" applyFill="1" applyBorder="1"/>
    <xf numFmtId="0" fontId="16" fillId="0" borderId="2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3" fontId="31" fillId="0" borderId="2" xfId="0" applyNumberFormat="1" applyFont="1" applyFill="1" applyBorder="1" applyAlignment="1">
      <alignment horizontal="center"/>
    </xf>
    <xf numFmtId="0" fontId="29" fillId="0" borderId="11" xfId="0" applyFont="1" applyFill="1" applyBorder="1"/>
    <xf numFmtId="0" fontId="17" fillId="7" borderId="1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 vertical="center" wrapText="1"/>
    </xf>
    <xf numFmtId="0" fontId="32" fillId="11" borderId="1" xfId="0" applyFont="1" applyFill="1" applyBorder="1" applyAlignment="1">
      <alignment horizontal="center" vertical="center"/>
    </xf>
    <xf numFmtId="0" fontId="33" fillId="11" borderId="1" xfId="0" applyFont="1" applyFill="1" applyBorder="1" applyAlignment="1">
      <alignment horizontal="center" vertical="center"/>
    </xf>
    <xf numFmtId="0" fontId="34" fillId="11" borderId="1" xfId="0" applyFont="1" applyFill="1" applyBorder="1" applyAlignment="1">
      <alignment horizontal="center" vertical="center" wrapText="1"/>
    </xf>
    <xf numFmtId="0" fontId="3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/>
    </xf>
    <xf numFmtId="2" fontId="24" fillId="0" borderId="1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 vertical="center"/>
    </xf>
    <xf numFmtId="2" fontId="3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/>
    </xf>
    <xf numFmtId="0" fontId="11" fillId="9" borderId="0" xfId="0" applyFont="1" applyFill="1" applyBorder="1"/>
    <xf numFmtId="0" fontId="8" fillId="5" borderId="0" xfId="0" applyFont="1" applyFill="1" applyBorder="1" applyAlignment="1">
      <alignment horizontal="center" vertical="center"/>
    </xf>
    <xf numFmtId="0" fontId="11" fillId="0" borderId="0" xfId="0" applyFont="1" applyFill="1"/>
    <xf numFmtId="0" fontId="0" fillId="9" borderId="0" xfId="0" applyFill="1" applyBorder="1"/>
    <xf numFmtId="0" fontId="16" fillId="9" borderId="10" xfId="0" applyFont="1" applyFill="1" applyBorder="1" applyAlignment="1">
      <alignment horizontal="center"/>
    </xf>
    <xf numFmtId="2" fontId="37" fillId="9" borderId="1" xfId="0" applyNumberFormat="1" applyFont="1" applyFill="1" applyBorder="1" applyAlignment="1">
      <alignment horizontal="center"/>
    </xf>
    <xf numFmtId="0" fontId="16" fillId="9" borderId="10" xfId="0" applyFont="1" applyFill="1" applyBorder="1" applyAlignment="1">
      <alignment horizontal="center" vertical="center"/>
    </xf>
    <xf numFmtId="49" fontId="11" fillId="9" borderId="0" xfId="0" applyNumberFormat="1" applyFont="1" applyFill="1" applyBorder="1" applyAlignment="1">
      <alignment horizontal="center"/>
    </xf>
    <xf numFmtId="0" fontId="16" fillId="9" borderId="0" xfId="0" applyFont="1" applyFill="1" applyBorder="1"/>
    <xf numFmtId="0" fontId="31" fillId="9" borderId="0" xfId="0" applyFont="1" applyFill="1" applyBorder="1" applyAlignment="1">
      <alignment horizontal="center" vertical="center"/>
    </xf>
    <xf numFmtId="0" fontId="11" fillId="9" borderId="7" xfId="0" applyNumberFormat="1" applyFont="1" applyFill="1" applyBorder="1" applyAlignment="1">
      <alignment horizontal="center" vertical="center"/>
    </xf>
    <xf numFmtId="4" fontId="37" fillId="9" borderId="1" xfId="0" applyNumberFormat="1" applyFont="1" applyFill="1" applyBorder="1" applyAlignment="1">
      <alignment horizontal="center"/>
    </xf>
    <xf numFmtId="2" fontId="45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/>
    <xf numFmtId="0" fontId="11" fillId="9" borderId="0" xfId="0" applyFont="1" applyFill="1"/>
    <xf numFmtId="0" fontId="16" fillId="9" borderId="0" xfId="0" applyFont="1" applyFill="1" applyBorder="1" applyAlignment="1">
      <alignment horizontal="left"/>
    </xf>
    <xf numFmtId="0" fontId="16" fillId="9" borderId="4" xfId="0" applyFont="1" applyFill="1" applyBorder="1" applyAlignment="1">
      <alignment horizontal="left"/>
    </xf>
    <xf numFmtId="4" fontId="37" fillId="0" borderId="1" xfId="0" applyNumberFormat="1" applyFont="1" applyFill="1" applyBorder="1" applyAlignment="1">
      <alignment horizontal="center"/>
    </xf>
    <xf numFmtId="2" fontId="46" fillId="0" borderId="1" xfId="0" applyNumberFormat="1" applyFont="1" applyFill="1" applyBorder="1" applyAlignment="1">
      <alignment horizontal="center" vertical="center"/>
    </xf>
    <xf numFmtId="0" fontId="47" fillId="0" borderId="0" xfId="0" applyFont="1"/>
    <xf numFmtId="2" fontId="46" fillId="0" borderId="0" xfId="0" applyNumberFormat="1" applyFont="1" applyFill="1" applyBorder="1" applyAlignment="1">
      <alignment horizontal="center" vertical="center"/>
    </xf>
    <xf numFmtId="2" fontId="4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/>
    <xf numFmtId="49" fontId="11" fillId="0" borderId="0" xfId="0" applyNumberFormat="1" applyFont="1" applyFill="1" applyBorder="1" applyAlignment="1"/>
    <xf numFmtId="0" fontId="16" fillId="9" borderId="1" xfId="0" applyFont="1" applyFill="1" applyBorder="1"/>
    <xf numFmtId="0" fontId="23" fillId="10" borderId="1" xfId="0" applyFont="1" applyFill="1" applyBorder="1" applyAlignment="1">
      <alignment vertical="center"/>
    </xf>
    <xf numFmtId="0" fontId="34" fillId="9" borderId="1" xfId="0" applyFont="1" applyFill="1" applyBorder="1" applyAlignment="1">
      <alignment horizontal="center"/>
    </xf>
    <xf numFmtId="0" fontId="49" fillId="12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50" fillId="9" borderId="0" xfId="0" applyFont="1" applyFill="1"/>
    <xf numFmtId="0" fontId="11" fillId="9" borderId="0" xfId="0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>
      <alignment horizontal="center" vertical="center"/>
    </xf>
    <xf numFmtId="2" fontId="53" fillId="0" borderId="1" xfId="0" applyNumberFormat="1" applyFont="1" applyBorder="1" applyAlignment="1">
      <alignment horizontal="center"/>
    </xf>
    <xf numFmtId="0" fontId="54" fillId="0" borderId="1" xfId="0" applyFont="1" applyFill="1" applyBorder="1" applyAlignment="1">
      <alignment horizontal="left" vertical="center"/>
    </xf>
    <xf numFmtId="2" fontId="55" fillId="0" borderId="1" xfId="0" applyNumberFormat="1" applyFont="1" applyFill="1" applyBorder="1" applyAlignment="1">
      <alignment horizontal="center" vertical="center"/>
    </xf>
    <xf numFmtId="2" fontId="53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2" fontId="16" fillId="0" borderId="2" xfId="0" applyNumberFormat="1" applyFont="1" applyFill="1" applyBorder="1" applyAlignment="1">
      <alignment horizontal="center"/>
    </xf>
    <xf numFmtId="2" fontId="37" fillId="0" borderId="2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/>
    </xf>
    <xf numFmtId="2" fontId="53" fillId="0" borderId="2" xfId="0" applyNumberFormat="1" applyFont="1" applyBorder="1" applyAlignment="1">
      <alignment horizontal="center"/>
    </xf>
    <xf numFmtId="2" fontId="37" fillId="0" borderId="11" xfId="0" applyNumberFormat="1" applyFont="1" applyFill="1" applyBorder="1" applyAlignment="1">
      <alignment horizontal="center" vertical="center"/>
    </xf>
    <xf numFmtId="2" fontId="24" fillId="0" borderId="11" xfId="0" applyNumberFormat="1" applyFont="1" applyFill="1" applyBorder="1" applyAlignment="1">
      <alignment horizontal="center"/>
    </xf>
    <xf numFmtId="2" fontId="53" fillId="0" borderId="11" xfId="0" applyNumberFormat="1" applyFont="1" applyBorder="1" applyAlignment="1">
      <alignment horizontal="center"/>
    </xf>
    <xf numFmtId="2" fontId="17" fillId="0" borderId="2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2" fontId="58" fillId="0" borderId="1" xfId="0" applyNumberFormat="1" applyFont="1" applyFill="1" applyBorder="1" applyAlignment="1">
      <alignment horizontal="center" vertical="center"/>
    </xf>
    <xf numFmtId="2" fontId="57" fillId="0" borderId="1" xfId="0" applyNumberFormat="1" applyFont="1" applyFill="1" applyBorder="1" applyAlignment="1">
      <alignment horizontal="center"/>
    </xf>
    <xf numFmtId="3" fontId="58" fillId="0" borderId="1" xfId="0" applyNumberFormat="1" applyFont="1" applyFill="1" applyBorder="1" applyAlignment="1">
      <alignment horizontal="center" vertical="center"/>
    </xf>
    <xf numFmtId="4" fontId="59" fillId="0" borderId="1" xfId="0" applyNumberFormat="1" applyFont="1" applyFill="1" applyBorder="1" applyAlignment="1">
      <alignment horizontal="center"/>
    </xf>
    <xf numFmtId="2" fontId="58" fillId="0" borderId="1" xfId="0" applyNumberFormat="1" applyFont="1" applyFill="1" applyBorder="1" applyAlignment="1">
      <alignment horizontal="center"/>
    </xf>
    <xf numFmtId="4" fontId="31" fillId="0" borderId="1" xfId="0" applyNumberFormat="1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>
      <alignment vertical="center"/>
    </xf>
    <xf numFmtId="0" fontId="28" fillId="9" borderId="0" xfId="0" applyFont="1" applyFill="1" applyAlignment="1">
      <alignment horizontal="left"/>
    </xf>
    <xf numFmtId="3" fontId="16" fillId="0" borderId="2" xfId="0" applyNumberFormat="1" applyFont="1" applyFill="1" applyBorder="1" applyAlignment="1">
      <alignment horizontal="left"/>
    </xf>
    <xf numFmtId="3" fontId="16" fillId="0" borderId="1" xfId="0" applyNumberFormat="1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58" fillId="0" borderId="1" xfId="0" applyFont="1" applyFill="1" applyBorder="1" applyAlignment="1">
      <alignment horizontal="left"/>
    </xf>
    <xf numFmtId="0" fontId="16" fillId="9" borderId="0" xfId="0" applyFont="1" applyFill="1" applyAlignment="1">
      <alignment horizontal="left"/>
    </xf>
    <xf numFmtId="0" fontId="23" fillId="10" borderId="1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16" fillId="9" borderId="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23" fillId="10" borderId="1" xfId="0" applyFont="1" applyFill="1" applyBorder="1" applyAlignment="1">
      <alignment horizontal="center" vertical="center"/>
    </xf>
    <xf numFmtId="0" fontId="50" fillId="9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11" borderId="0" xfId="0" applyFill="1"/>
    <xf numFmtId="2" fontId="61" fillId="0" borderId="1" xfId="0" applyNumberFormat="1" applyFont="1" applyBorder="1" applyAlignment="1">
      <alignment horizontal="center"/>
    </xf>
    <xf numFmtId="0" fontId="31" fillId="0" borderId="5" xfId="0" applyFont="1" applyFill="1" applyBorder="1" applyAlignment="1">
      <alignment horizontal="left"/>
    </xf>
    <xf numFmtId="0" fontId="31" fillId="0" borderId="5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center" wrapText="1"/>
    </xf>
    <xf numFmtId="0" fontId="31" fillId="0" borderId="5" xfId="0" applyFont="1" applyFill="1" applyBorder="1" applyAlignment="1">
      <alignment horizontal="center" wrapText="1"/>
    </xf>
    <xf numFmtId="0" fontId="31" fillId="9" borderId="1" xfId="0" applyFont="1" applyFill="1" applyBorder="1" applyAlignment="1">
      <alignment horizontal="center" vertical="center" wrapText="1"/>
    </xf>
    <xf numFmtId="0" fontId="60" fillId="9" borderId="7" xfId="0" applyFont="1" applyFill="1" applyBorder="1" applyAlignment="1">
      <alignment horizontal="center" vertical="center" wrapText="1"/>
    </xf>
    <xf numFmtId="4" fontId="31" fillId="9" borderId="1" xfId="0" applyNumberFormat="1" applyFont="1" applyFill="1" applyBorder="1" applyAlignment="1">
      <alignment horizontal="center" vertical="center" wrapText="1"/>
    </xf>
    <xf numFmtId="0" fontId="60" fillId="9" borderId="1" xfId="0" applyFont="1" applyFill="1" applyBorder="1" applyAlignment="1">
      <alignment horizontal="center" vertical="center" wrapText="1"/>
    </xf>
    <xf numFmtId="0" fontId="31" fillId="9" borderId="2" xfId="0" applyFont="1" applyFill="1" applyBorder="1" applyAlignment="1">
      <alignment horizontal="center" vertical="top"/>
    </xf>
    <xf numFmtId="0" fontId="31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left"/>
    </xf>
    <xf numFmtId="0" fontId="31" fillId="0" borderId="3" xfId="0" applyFont="1" applyFill="1" applyBorder="1" applyAlignment="1">
      <alignment horizontal="center"/>
    </xf>
    <xf numFmtId="0" fontId="31" fillId="0" borderId="7" xfId="0" applyFont="1" applyFill="1" applyBorder="1" applyAlignment="1">
      <alignment horizontal="center" wrapText="1"/>
    </xf>
    <xf numFmtId="0" fontId="31" fillId="0" borderId="3" xfId="0" applyFont="1" applyFill="1" applyBorder="1" applyAlignment="1">
      <alignment horizontal="center" wrapText="1"/>
    </xf>
    <xf numFmtId="0" fontId="31" fillId="9" borderId="1" xfId="0" applyFont="1" applyFill="1" applyBorder="1" applyAlignment="1">
      <alignment horizontal="center" vertical="top"/>
    </xf>
    <xf numFmtId="2" fontId="53" fillId="0" borderId="7" xfId="0" applyNumberFormat="1" applyFont="1" applyBorder="1" applyAlignment="1">
      <alignment horizontal="center"/>
    </xf>
    <xf numFmtId="2" fontId="45" fillId="0" borderId="7" xfId="0" applyNumberFormat="1" applyFont="1" applyFill="1" applyBorder="1" applyAlignment="1">
      <alignment horizontal="center" vertical="center"/>
    </xf>
    <xf numFmtId="0" fontId="0" fillId="9" borderId="7" xfId="0" applyFill="1" applyBorder="1"/>
    <xf numFmtId="0" fontId="23" fillId="10" borderId="7" xfId="0" applyFont="1" applyFill="1" applyBorder="1" applyAlignment="1">
      <alignment vertical="center"/>
    </xf>
    <xf numFmtId="2" fontId="38" fillId="0" borderId="7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/>
    </xf>
    <xf numFmtId="2" fontId="16" fillId="9" borderId="2" xfId="0" applyNumberFormat="1" applyFont="1" applyFill="1" applyBorder="1" applyAlignment="1">
      <alignment horizontal="center"/>
    </xf>
    <xf numFmtId="2" fontId="45" fillId="0" borderId="8" xfId="0" applyNumberFormat="1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/>
    </xf>
    <xf numFmtId="2" fontId="16" fillId="9" borderId="11" xfId="0" applyNumberFormat="1" applyFont="1" applyFill="1" applyBorder="1" applyAlignment="1">
      <alignment horizontal="center"/>
    </xf>
    <xf numFmtId="2" fontId="45" fillId="0" borderId="9" xfId="0" applyNumberFormat="1" applyFont="1" applyFill="1" applyBorder="1" applyAlignment="1">
      <alignment horizontal="center" vertical="center"/>
    </xf>
    <xf numFmtId="0" fontId="11" fillId="0" borderId="6" xfId="0" applyFont="1" applyFill="1" applyBorder="1"/>
    <xf numFmtId="0" fontId="17" fillId="0" borderId="1" xfId="0" quotePrefix="1" applyFont="1" applyFill="1" applyBorder="1" applyAlignment="1">
      <alignment horizontal="center" vertical="center" wrapText="1"/>
    </xf>
    <xf numFmtId="0" fontId="32" fillId="11" borderId="1" xfId="0" quotePrefix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7" fillId="11" borderId="1" xfId="0" quotePrefix="1" applyFont="1" applyFill="1" applyBorder="1" applyAlignment="1">
      <alignment horizontal="center" vertical="center" wrapText="1"/>
    </xf>
    <xf numFmtId="2" fontId="13" fillId="9" borderId="1" xfId="0" applyNumberFormat="1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/>
    </xf>
    <xf numFmtId="0" fontId="31" fillId="9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6" fillId="9" borderId="2" xfId="0" applyFont="1" applyFill="1" applyBorder="1"/>
    <xf numFmtId="0" fontId="9" fillId="9" borderId="0" xfId="0" applyFont="1" applyFill="1" applyBorder="1" applyAlignment="1">
      <alignment horizontal="left" vertical="center"/>
    </xf>
    <xf numFmtId="0" fontId="9" fillId="9" borderId="0" xfId="0" applyFont="1" applyFill="1" applyBorder="1" applyAlignment="1">
      <alignment horizontal="center" vertical="center"/>
    </xf>
    <xf numFmtId="2" fontId="24" fillId="9" borderId="0" xfId="0" applyNumberFormat="1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12" fillId="9" borderId="0" xfId="0" applyFont="1" applyFill="1" applyBorder="1" applyAlignment="1">
      <alignment horizontal="center" vertical="center"/>
    </xf>
    <xf numFmtId="0" fontId="7" fillId="9" borderId="0" xfId="0" applyFont="1" applyFill="1" applyBorder="1"/>
    <xf numFmtId="0" fontId="14" fillId="9" borderId="0" xfId="0" applyFont="1" applyFill="1" applyBorder="1" applyAlignment="1">
      <alignment horizontal="center"/>
    </xf>
    <xf numFmtId="0" fontId="16" fillId="0" borderId="2" xfId="0" applyFont="1" applyFill="1" applyBorder="1"/>
    <xf numFmtId="0" fontId="0" fillId="0" borderId="0" xfId="0" applyBorder="1" applyAlignment="1">
      <alignment horizontal="center"/>
    </xf>
    <xf numFmtId="0" fontId="16" fillId="0" borderId="0" xfId="0" applyFont="1" applyFill="1" applyBorder="1"/>
    <xf numFmtId="2" fontId="45" fillId="0" borderId="0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2" fillId="0" borderId="10" xfId="1" applyFill="1" applyBorder="1" applyAlignment="1">
      <alignment horizontal="left" vertical="center"/>
    </xf>
    <xf numFmtId="0" fontId="2" fillId="0" borderId="10" xfId="1" applyFill="1" applyBorder="1"/>
    <xf numFmtId="0" fontId="7" fillId="0" borderId="2" xfId="0" applyFont="1" applyFill="1" applyBorder="1" applyAlignment="1">
      <alignment horizontal="center" vertical="center" wrapText="1"/>
    </xf>
    <xf numFmtId="0" fontId="20" fillId="9" borderId="1" xfId="0" applyFont="1" applyFill="1" applyBorder="1"/>
    <xf numFmtId="0" fontId="18" fillId="0" borderId="7" xfId="0" applyFont="1" applyFill="1" applyBorder="1" applyAlignment="1">
      <alignment horizontal="center" vertical="center"/>
    </xf>
    <xf numFmtId="2" fontId="44" fillId="0" borderId="1" xfId="0" applyNumberFormat="1" applyFont="1" applyBorder="1" applyAlignment="1">
      <alignment horizontal="center" vertical="center"/>
    </xf>
    <xf numFmtId="2" fontId="37" fillId="9" borderId="10" xfId="0" applyNumberFormat="1" applyFont="1" applyFill="1" applyBorder="1" applyAlignment="1">
      <alignment horizontal="center" vertical="center"/>
    </xf>
    <xf numFmtId="0" fontId="2" fillId="0" borderId="15" xfId="1" applyFill="1" applyBorder="1" applyAlignment="1">
      <alignment horizontal="left" vertical="center"/>
    </xf>
    <xf numFmtId="0" fontId="44" fillId="9" borderId="7" xfId="0" applyFont="1" applyFill="1" applyBorder="1" applyAlignment="1">
      <alignment horizontal="center"/>
    </xf>
    <xf numFmtId="3" fontId="16" fillId="9" borderId="7" xfId="0" applyNumberFormat="1" applyFont="1" applyFill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20" fillId="9" borderId="11" xfId="0" applyFont="1" applyFill="1" applyBorder="1"/>
    <xf numFmtId="0" fontId="16" fillId="9" borderId="9" xfId="0" applyFont="1" applyFill="1" applyBorder="1" applyAlignment="1">
      <alignment horizontal="center"/>
    </xf>
    <xf numFmtId="0" fontId="0" fillId="0" borderId="18" xfId="0" quotePrefix="1" applyBorder="1" applyAlignment="1">
      <alignment horizontal="center"/>
    </xf>
    <xf numFmtId="0" fontId="0" fillId="0" borderId="0" xfId="0" quotePrefix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20" fillId="9" borderId="12" xfId="0" applyFont="1" applyFill="1" applyBorder="1"/>
    <xf numFmtId="0" fontId="8" fillId="0" borderId="12" xfId="0" applyFont="1" applyFill="1" applyBorder="1" applyAlignment="1">
      <alignment horizontal="center" vertical="center"/>
    </xf>
    <xf numFmtId="3" fontId="16" fillId="9" borderId="12" xfId="0" applyNumberFormat="1" applyFont="1" applyFill="1" applyBorder="1" applyAlignment="1">
      <alignment horizontal="center"/>
    </xf>
    <xf numFmtId="0" fontId="6" fillId="0" borderId="12" xfId="1" applyFont="1" applyFill="1" applyBorder="1" applyAlignment="1">
      <alignment horizontal="left" vertical="center"/>
    </xf>
    <xf numFmtId="0" fontId="0" fillId="0" borderId="1" xfId="0" quotePrefix="1" applyBorder="1" applyAlignment="1">
      <alignment vertical="center"/>
    </xf>
    <xf numFmtId="0" fontId="20" fillId="9" borderId="2" xfId="0" applyFont="1" applyFill="1" applyBorder="1"/>
    <xf numFmtId="0" fontId="32" fillId="0" borderId="1" xfId="0" applyFont="1" applyFill="1" applyBorder="1" applyAlignment="1">
      <alignment horizontal="center" vertical="center"/>
    </xf>
    <xf numFmtId="0" fontId="35" fillId="11" borderId="1" xfId="0" quotePrefix="1" applyFont="1" applyFill="1" applyBorder="1" applyAlignment="1">
      <alignment horizontal="center" vertical="center" wrapText="1"/>
    </xf>
    <xf numFmtId="2" fontId="7" fillId="11" borderId="1" xfId="0" quotePrefix="1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2" fillId="0" borderId="2" xfId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3" fontId="6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/>
    <xf numFmtId="0" fontId="2" fillId="2" borderId="1" xfId="1" applyFill="1" applyBorder="1" applyAlignment="1">
      <alignment vertical="center"/>
    </xf>
    <xf numFmtId="0" fontId="17" fillId="7" borderId="0" xfId="0" applyFont="1" applyFill="1" applyBorder="1" applyAlignment="1">
      <alignment horizontal="center"/>
    </xf>
    <xf numFmtId="0" fontId="15" fillId="0" borderId="1" xfId="0" applyFont="1" applyBorder="1" applyAlignment="1">
      <alignment vertical="center"/>
    </xf>
    <xf numFmtId="3" fontId="60" fillId="0" borderId="1" xfId="0" applyNumberFormat="1" applyFont="1" applyFill="1" applyBorder="1" applyAlignment="1">
      <alignment horizontal="center"/>
    </xf>
    <xf numFmtId="0" fontId="44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2" fillId="13" borderId="1" xfId="1" applyFill="1" applyBorder="1" applyAlignment="1">
      <alignment horizontal="left" vertical="center" wrapText="1"/>
    </xf>
    <xf numFmtId="2" fontId="25" fillId="0" borderId="11" xfId="0" applyNumberFormat="1" applyFont="1" applyBorder="1" applyAlignment="1">
      <alignment horizontal="center"/>
    </xf>
    <xf numFmtId="0" fontId="7" fillId="0" borderId="2" xfId="0" applyFont="1" applyBorder="1"/>
    <xf numFmtId="0" fontId="44" fillId="0" borderId="7" xfId="0" applyFont="1" applyFill="1" applyBorder="1" applyAlignment="1">
      <alignment horizontal="center" vertical="center"/>
    </xf>
    <xf numFmtId="0" fontId="2" fillId="0" borderId="1" xfId="1" applyFill="1" applyBorder="1"/>
    <xf numFmtId="0" fontId="1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2" fontId="16" fillId="9" borderId="7" xfId="0" applyNumberFormat="1" applyFont="1" applyFill="1" applyBorder="1" applyAlignment="1">
      <alignment horizontal="center" vertical="center"/>
    </xf>
    <xf numFmtId="2" fontId="16" fillId="9" borderId="7" xfId="0" applyNumberFormat="1" applyFont="1" applyFill="1" applyBorder="1" applyAlignment="1">
      <alignment horizontal="center"/>
    </xf>
    <xf numFmtId="0" fontId="2" fillId="0" borderId="0" xfId="1" applyFill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 vertical="center"/>
    </xf>
    <xf numFmtId="0" fontId="34" fillId="11" borderId="1" xfId="0" quotePrefix="1" applyFont="1" applyFill="1" applyBorder="1" applyAlignment="1">
      <alignment horizontal="center" vertical="center" wrapText="1"/>
    </xf>
    <xf numFmtId="0" fontId="74" fillId="0" borderId="0" xfId="0" applyFont="1" applyFill="1"/>
    <xf numFmtId="0" fontId="2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/>
    <xf numFmtId="0" fontId="9" fillId="0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15" fillId="9" borderId="0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3" fontId="18" fillId="0" borderId="1" xfId="0" applyNumberFormat="1" applyFont="1" applyFill="1" applyBorder="1" applyAlignment="1">
      <alignment horizontal="center"/>
    </xf>
    <xf numFmtId="3" fontId="20" fillId="0" borderId="1" xfId="0" applyNumberFormat="1" applyFont="1" applyFill="1" applyBorder="1" applyAlignment="1">
      <alignment horizontal="center"/>
    </xf>
    <xf numFmtId="0" fontId="17" fillId="0" borderId="1" xfId="0" applyFont="1" applyFill="1" applyBorder="1"/>
    <xf numFmtId="2" fontId="11" fillId="9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26" fillId="9" borderId="1" xfId="1" applyFont="1" applyFill="1" applyBorder="1" applyAlignment="1">
      <alignment horizontal="center" vertical="center"/>
    </xf>
    <xf numFmtId="0" fontId="16" fillId="9" borderId="11" xfId="0" applyFont="1" applyFill="1" applyBorder="1"/>
    <xf numFmtId="0" fontId="7" fillId="3" borderId="11" xfId="0" applyFont="1" applyFill="1" applyBorder="1" applyAlignment="1">
      <alignment horizontal="center"/>
    </xf>
    <xf numFmtId="0" fontId="26" fillId="0" borderId="1" xfId="1" applyFont="1" applyFill="1" applyBorder="1" applyAlignment="1">
      <alignment horizontal="center"/>
    </xf>
    <xf numFmtId="2" fontId="77" fillId="0" borderId="1" xfId="0" applyNumberFormat="1" applyFont="1" applyBorder="1" applyAlignment="1">
      <alignment horizontal="center"/>
    </xf>
    <xf numFmtId="2" fontId="77" fillId="0" borderId="1" xfId="0" applyNumberFormat="1" applyFont="1" applyFill="1" applyBorder="1" applyAlignment="1">
      <alignment horizontal="center"/>
    </xf>
    <xf numFmtId="2" fontId="77" fillId="9" borderId="1" xfId="0" applyNumberFormat="1" applyFont="1" applyFill="1" applyBorder="1" applyAlignment="1">
      <alignment horizontal="center"/>
    </xf>
    <xf numFmtId="0" fontId="9" fillId="9" borderId="0" xfId="0" applyFont="1" applyFill="1" applyBorder="1" applyAlignment="1">
      <alignment vertical="top" wrapText="1"/>
    </xf>
    <xf numFmtId="0" fontId="8" fillId="9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/>
    </xf>
    <xf numFmtId="0" fontId="79" fillId="9" borderId="0" xfId="0" applyFont="1" applyFill="1" applyBorder="1"/>
    <xf numFmtId="43" fontId="11" fillId="9" borderId="0" xfId="2" applyFont="1" applyFill="1"/>
    <xf numFmtId="0" fontId="10" fillId="4" borderId="0" xfId="0" applyNumberFormat="1" applyFont="1" applyFill="1" applyBorder="1" applyAlignment="1">
      <alignment horizontal="center"/>
    </xf>
    <xf numFmtId="0" fontId="80" fillId="9" borderId="0" xfId="0" applyFont="1" applyFill="1"/>
    <xf numFmtId="49" fontId="16" fillId="17" borderId="0" xfId="0" applyNumberFormat="1" applyFont="1" applyFill="1" applyBorder="1" applyAlignment="1">
      <alignment horizontal="left"/>
    </xf>
    <xf numFmtId="0" fontId="11" fillId="4" borderId="0" xfId="0" applyFont="1" applyFill="1" applyBorder="1"/>
    <xf numFmtId="0" fontId="16" fillId="4" borderId="0" xfId="0" applyFont="1" applyFill="1" applyBorder="1" applyAlignment="1">
      <alignment horizontal="center"/>
    </xf>
    <xf numFmtId="0" fontId="18" fillId="4" borderId="0" xfId="0" applyNumberFormat="1" applyFont="1" applyFill="1" applyBorder="1" applyAlignment="1">
      <alignment horizontal="center"/>
    </xf>
    <xf numFmtId="0" fontId="16" fillId="9" borderId="0" xfId="0" applyFont="1" applyFill="1"/>
    <xf numFmtId="2" fontId="10" fillId="9" borderId="0" xfId="0" applyNumberFormat="1" applyFont="1" applyFill="1" applyBorder="1" applyAlignment="1">
      <alignment horizontal="center" vertical="center"/>
    </xf>
    <xf numFmtId="0" fontId="81" fillId="9" borderId="0" xfId="0" applyFont="1" applyFill="1"/>
    <xf numFmtId="0" fontId="82" fillId="9" borderId="0" xfId="0" applyFont="1" applyFill="1"/>
    <xf numFmtId="0" fontId="14" fillId="9" borderId="0" xfId="0" applyFont="1" applyFill="1" applyBorder="1" applyAlignment="1">
      <alignment horizontal="left" vertical="top"/>
    </xf>
    <xf numFmtId="0" fontId="15" fillId="9" borderId="0" xfId="0" applyFont="1" applyFill="1" applyBorder="1" applyAlignment="1">
      <alignment horizontal="left" vertical="top"/>
    </xf>
    <xf numFmtId="2" fontId="18" fillId="9" borderId="0" xfId="0" applyNumberFormat="1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/>
    </xf>
    <xf numFmtId="0" fontId="72" fillId="0" borderId="1" xfId="0" applyFont="1" applyFill="1" applyBorder="1" applyAlignment="1">
      <alignment horizontal="center" vertical="center"/>
    </xf>
    <xf numFmtId="0" fontId="31" fillId="9" borderId="1" xfId="0" applyFont="1" applyFill="1" applyBorder="1"/>
    <xf numFmtId="0" fontId="15" fillId="0" borderId="1" xfId="0" applyFont="1" applyBorder="1"/>
    <xf numFmtId="0" fontId="3" fillId="9" borderId="0" xfId="0" applyFont="1" applyFill="1"/>
    <xf numFmtId="0" fontId="0" fillId="9" borderId="0" xfId="0" applyFont="1" applyFill="1"/>
    <xf numFmtId="2" fontId="46" fillId="9" borderId="0" xfId="0" applyNumberFormat="1" applyFont="1" applyFill="1" applyBorder="1" applyAlignment="1">
      <alignment horizontal="center" vertical="center"/>
    </xf>
    <xf numFmtId="0" fontId="23" fillId="9" borderId="0" xfId="0" applyFont="1" applyFill="1" applyBorder="1"/>
    <xf numFmtId="0" fontId="83" fillId="9" borderId="0" xfId="0" applyFont="1" applyFill="1" applyAlignment="1">
      <alignment vertical="center" wrapText="1"/>
    </xf>
    <xf numFmtId="0" fontId="84" fillId="9" borderId="0" xfId="0" applyFont="1" applyFill="1" applyAlignment="1">
      <alignment vertical="center" wrapText="1"/>
    </xf>
    <xf numFmtId="0" fontId="14" fillId="9" borderId="0" xfId="0" applyFont="1" applyFill="1" applyBorder="1"/>
    <xf numFmtId="0" fontId="11" fillId="9" borderId="0" xfId="0" applyFont="1" applyFill="1" applyBorder="1" applyAlignment="1">
      <alignment horizontal="center" vertical="center"/>
    </xf>
    <xf numFmtId="0" fontId="40" fillId="9" borderId="0" xfId="0" applyFont="1" applyFill="1"/>
    <xf numFmtId="0" fontId="20" fillId="9" borderId="0" xfId="0" applyFont="1" applyFill="1"/>
    <xf numFmtId="2" fontId="10" fillId="9" borderId="0" xfId="0" applyNumberFormat="1" applyFont="1" applyFill="1" applyBorder="1" applyAlignment="1">
      <alignment horizontal="center"/>
    </xf>
    <xf numFmtId="0" fontId="48" fillId="9" borderId="0" xfId="0" applyFont="1" applyFill="1"/>
    <xf numFmtId="0" fontId="87" fillId="9" borderId="0" xfId="0" applyFont="1" applyFill="1" applyAlignment="1">
      <alignment vertical="center" wrapText="1"/>
    </xf>
    <xf numFmtId="0" fontId="88" fillId="9" borderId="0" xfId="0" applyFont="1" applyFill="1" applyAlignment="1">
      <alignment vertical="center" wrapText="1"/>
    </xf>
    <xf numFmtId="0" fontId="31" fillId="9" borderId="0" xfId="0" applyFont="1" applyFill="1"/>
    <xf numFmtId="43" fontId="11" fillId="9" borderId="0" xfId="2" applyFont="1" applyFill="1" applyBorder="1"/>
    <xf numFmtId="0" fontId="78" fillId="9" borderId="0" xfId="0" applyFont="1" applyFill="1"/>
    <xf numFmtId="2" fontId="58" fillId="9" borderId="1" xfId="0" applyNumberFormat="1" applyFont="1" applyFill="1" applyBorder="1" applyAlignment="1">
      <alignment horizontal="center" vertical="center"/>
    </xf>
    <xf numFmtId="2" fontId="18" fillId="9" borderId="0" xfId="0" applyNumberFormat="1" applyFont="1" applyFill="1" applyBorder="1" applyAlignment="1">
      <alignment horizontal="center"/>
    </xf>
    <xf numFmtId="0" fontId="72" fillId="0" borderId="1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top" wrapText="1"/>
    </xf>
    <xf numFmtId="49" fontId="10" fillId="9" borderId="1" xfId="0" applyNumberFormat="1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/>
    </xf>
    <xf numFmtId="0" fontId="32" fillId="9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/>
    <xf numFmtId="0" fontId="73" fillId="9" borderId="1" xfId="0" applyFont="1" applyFill="1" applyBorder="1" applyAlignment="1">
      <alignment horizontal="center" vertical="center"/>
    </xf>
    <xf numFmtId="0" fontId="2" fillId="9" borderId="1" xfId="1" applyFill="1" applyBorder="1" applyAlignment="1">
      <alignment horizontal="left" vertical="center"/>
    </xf>
    <xf numFmtId="49" fontId="18" fillId="9" borderId="1" xfId="0" applyNumberFormat="1" applyFont="1" applyFill="1" applyBorder="1" applyAlignment="1">
      <alignment horizontal="center"/>
    </xf>
    <xf numFmtId="0" fontId="11" fillId="9" borderId="1" xfId="0" applyNumberFormat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26" fillId="0" borderId="1" xfId="1" applyFont="1" applyFill="1" applyBorder="1" applyAlignment="1">
      <alignment horizontal="left" vertical="center"/>
    </xf>
    <xf numFmtId="0" fontId="26" fillId="0" borderId="15" xfId="1" applyFont="1" applyFill="1" applyBorder="1" applyAlignment="1">
      <alignment horizontal="left" vertical="center"/>
    </xf>
    <xf numFmtId="0" fontId="23" fillId="0" borderId="1" xfId="0" applyFont="1" applyFill="1" applyBorder="1"/>
    <xf numFmtId="0" fontId="23" fillId="0" borderId="11" xfId="0" applyFont="1" applyFill="1" applyBorder="1"/>
    <xf numFmtId="0" fontId="23" fillId="0" borderId="16" xfId="0" applyFont="1" applyFill="1" applyBorder="1"/>
    <xf numFmtId="0" fontId="23" fillId="0" borderId="15" xfId="0" applyFont="1" applyFill="1" applyBorder="1"/>
    <xf numFmtId="0" fontId="23" fillId="0" borderId="10" xfId="0" applyFont="1" applyFill="1" applyBorder="1"/>
    <xf numFmtId="0" fontId="16" fillId="0" borderId="1" xfId="0" applyNumberFormat="1" applyFont="1" applyFill="1" applyBorder="1" applyAlignment="1">
      <alignment horizontal="center" vertical="center"/>
    </xf>
    <xf numFmtId="0" fontId="97" fillId="0" borderId="1" xfId="0" applyFont="1" applyFill="1" applyBorder="1" applyAlignment="1">
      <alignment horizontal="left" vertical="center"/>
    </xf>
    <xf numFmtId="0" fontId="3" fillId="0" borderId="0" xfId="0" applyFont="1"/>
    <xf numFmtId="2" fontId="72" fillId="0" borderId="1" xfId="0" applyNumberFormat="1" applyFont="1" applyFill="1" applyBorder="1" applyAlignment="1">
      <alignment horizontal="center" vertical="center"/>
    </xf>
    <xf numFmtId="164" fontId="72" fillId="0" borderId="1" xfId="0" applyNumberFormat="1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horizontal="center"/>
    </xf>
    <xf numFmtId="0" fontId="32" fillId="9" borderId="2" xfId="0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3" fontId="32" fillId="0" borderId="1" xfId="0" applyNumberFormat="1" applyFont="1" applyFill="1" applyBorder="1" applyAlignment="1">
      <alignment horizontal="center" vertical="center"/>
    </xf>
    <xf numFmtId="0" fontId="11" fillId="0" borderId="11" xfId="0" applyFont="1" applyFill="1" applyBorder="1"/>
    <xf numFmtId="0" fontId="44" fillId="0" borderId="7" xfId="0" applyFont="1" applyFill="1" applyBorder="1" applyAlignment="1">
      <alignment horizontal="left"/>
    </xf>
    <xf numFmtId="2" fontId="55" fillId="0" borderId="2" xfId="0" applyNumberFormat="1" applyFont="1" applyFill="1" applyBorder="1" applyAlignment="1">
      <alignment horizontal="center" vertical="center"/>
    </xf>
    <xf numFmtId="3" fontId="44" fillId="0" borderId="1" xfId="0" applyNumberFormat="1" applyFont="1" applyFill="1" applyBorder="1" applyAlignment="1">
      <alignment horizontal="center" vertical="center"/>
    </xf>
    <xf numFmtId="2" fontId="16" fillId="0" borderId="7" xfId="0" applyNumberFormat="1" applyFont="1" applyFill="1" applyBorder="1" applyAlignment="1">
      <alignment horizontal="center"/>
    </xf>
    <xf numFmtId="2" fontId="57" fillId="0" borderId="1" xfId="0" applyNumberFormat="1" applyFont="1" applyFill="1" applyBorder="1" applyAlignment="1">
      <alignment horizontal="center" vertical="center"/>
    </xf>
    <xf numFmtId="0" fontId="17" fillId="0" borderId="2" xfId="0" applyFont="1" applyFill="1" applyBorder="1"/>
    <xf numFmtId="0" fontId="2" fillId="14" borderId="1" xfId="1" applyFill="1" applyBorder="1" applyAlignment="1">
      <alignment vertical="center"/>
    </xf>
    <xf numFmtId="0" fontId="1" fillId="14" borderId="1" xfId="0" applyFont="1" applyFill="1" applyBorder="1" applyAlignment="1">
      <alignment vertical="center"/>
    </xf>
    <xf numFmtId="0" fontId="7" fillId="11" borderId="11" xfId="0" quotePrefix="1" applyFont="1" applyFill="1" applyBorder="1" applyAlignment="1">
      <alignment horizontal="center" vertical="center" wrapText="1"/>
    </xf>
    <xf numFmtId="0" fontId="1" fillId="9" borderId="0" xfId="0" applyFont="1" applyFill="1" applyBorder="1"/>
    <xf numFmtId="0" fontId="27" fillId="9" borderId="0" xfId="0" applyFont="1" applyFill="1" applyBorder="1" applyAlignment="1"/>
    <xf numFmtId="0" fontId="28" fillId="9" borderId="0" xfId="0" applyFont="1" applyFill="1" applyBorder="1"/>
    <xf numFmtId="0" fontId="11" fillId="9" borderId="0" xfId="0" applyFont="1" applyFill="1" applyBorder="1" applyAlignment="1">
      <alignment vertical="top" wrapText="1"/>
    </xf>
    <xf numFmtId="0" fontId="76" fillId="9" borderId="0" xfId="0" applyFont="1" applyFill="1" applyBorder="1"/>
    <xf numFmtId="0" fontId="94" fillId="9" borderId="0" xfId="0" applyFont="1" applyFill="1" applyBorder="1" applyAlignment="1">
      <alignment horizontal="center" vertical="center"/>
    </xf>
    <xf numFmtId="0" fontId="64" fillId="9" borderId="0" xfId="0" applyFont="1" applyFill="1" applyBorder="1"/>
    <xf numFmtId="0" fontId="65" fillId="9" borderId="0" xfId="0" applyFont="1" applyFill="1" applyBorder="1" applyAlignment="1">
      <alignment horizontal="center"/>
    </xf>
    <xf numFmtId="0" fontId="65" fillId="9" borderId="0" xfId="0" applyFont="1" applyFill="1" applyBorder="1" applyAlignment="1">
      <alignment horizontal="center" vertical="center"/>
    </xf>
    <xf numFmtId="2" fontId="65" fillId="9" borderId="0" xfId="0" applyNumberFormat="1" applyFont="1" applyFill="1" applyBorder="1" applyAlignment="1">
      <alignment horizontal="left" vertical="top"/>
    </xf>
    <xf numFmtId="2" fontId="66" fillId="9" borderId="0" xfId="0" applyNumberFormat="1" applyFont="1" applyFill="1" applyBorder="1" applyAlignment="1">
      <alignment horizontal="center" vertical="center"/>
    </xf>
    <xf numFmtId="0" fontId="67" fillId="9" borderId="0" xfId="0" applyFont="1" applyFill="1"/>
    <xf numFmtId="0" fontId="65" fillId="9" borderId="0" xfId="0" applyFont="1" applyFill="1" applyBorder="1" applyAlignment="1">
      <alignment horizontal="left"/>
    </xf>
    <xf numFmtId="0" fontId="65" fillId="9" borderId="0" xfId="0" applyFont="1" applyFill="1" applyBorder="1" applyAlignment="1">
      <alignment horizontal="left" vertical="top"/>
    </xf>
    <xf numFmtId="2" fontId="65" fillId="9" borderId="0" xfId="0" applyNumberFormat="1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left"/>
    </xf>
    <xf numFmtId="0" fontId="1" fillId="9" borderId="0" xfId="0" applyFont="1" applyFill="1" applyBorder="1" applyAlignment="1">
      <alignment horizontal="center" vertical="center"/>
    </xf>
    <xf numFmtId="2" fontId="17" fillId="9" borderId="0" xfId="0" applyNumberFormat="1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left" vertical="top" wrapText="1"/>
    </xf>
    <xf numFmtId="0" fontId="7" fillId="9" borderId="0" xfId="0" applyFont="1" applyFill="1" applyAlignment="1"/>
    <xf numFmtId="0" fontId="19" fillId="9" borderId="0" xfId="0" applyFont="1" applyFill="1" applyBorder="1" applyAlignment="1">
      <alignment horizontal="center"/>
    </xf>
    <xf numFmtId="0" fontId="17" fillId="9" borderId="0" xfId="0" applyFont="1" applyFill="1" applyBorder="1"/>
    <xf numFmtId="4" fontId="30" fillId="9" borderId="0" xfId="0" applyNumberFormat="1" applyFont="1" applyFill="1" applyBorder="1" applyAlignment="1">
      <alignment horizontal="center"/>
    </xf>
    <xf numFmtId="0" fontId="36" fillId="9" borderId="0" xfId="0" applyFont="1" applyFill="1" applyBorder="1" applyAlignment="1">
      <alignment horizontal="center" vertical="center"/>
    </xf>
    <xf numFmtId="0" fontId="14" fillId="9" borderId="0" xfId="0" applyFont="1" applyFill="1" applyBorder="1" applyAlignment="1">
      <alignment horizontal="left" vertical="center" wrapText="1"/>
    </xf>
    <xf numFmtId="0" fontId="11" fillId="9" borderId="0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vertical="center"/>
    </xf>
    <xf numFmtId="0" fontId="18" fillId="9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/>
    </xf>
    <xf numFmtId="2" fontId="16" fillId="0" borderId="2" xfId="0" applyNumberFormat="1" applyFont="1" applyFill="1" applyBorder="1" applyAlignment="1">
      <alignment horizontal="center" vertical="center"/>
    </xf>
    <xf numFmtId="0" fontId="0" fillId="0" borderId="20" xfId="0" applyBorder="1"/>
    <xf numFmtId="0" fontId="9" fillId="0" borderId="11" xfId="0" applyFont="1" applyFill="1" applyBorder="1" applyAlignment="1">
      <alignment horizontal="left" vertical="center"/>
    </xf>
    <xf numFmtId="0" fontId="16" fillId="0" borderId="11" xfId="0" applyFont="1" applyFill="1" applyBorder="1" applyAlignment="1">
      <alignment horizontal="left"/>
    </xf>
    <xf numFmtId="2" fontId="16" fillId="0" borderId="11" xfId="0" applyNumberFormat="1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 vertical="center"/>
    </xf>
    <xf numFmtId="2" fontId="77" fillId="0" borderId="2" xfId="0" applyNumberFormat="1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7" fillId="0" borderId="11" xfId="0" applyFont="1" applyFill="1" applyBorder="1"/>
    <xf numFmtId="0" fontId="18" fillId="9" borderId="11" xfId="0" applyFont="1" applyFill="1" applyBorder="1" applyAlignment="1">
      <alignment horizontal="center"/>
    </xf>
    <xf numFmtId="2" fontId="11" fillId="9" borderId="11" xfId="0" applyNumberFormat="1" applyFont="1" applyFill="1" applyBorder="1" applyAlignment="1">
      <alignment horizontal="center" vertical="center"/>
    </xf>
    <xf numFmtId="2" fontId="77" fillId="0" borderId="11" xfId="0" applyNumberFormat="1" applyFont="1" applyBorder="1" applyAlignment="1">
      <alignment horizontal="center"/>
    </xf>
    <xf numFmtId="4" fontId="20" fillId="0" borderId="11" xfId="0" applyNumberFormat="1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1" fillId="9" borderId="11" xfId="0" applyFont="1" applyFill="1" applyBorder="1" applyAlignment="1">
      <alignment horizontal="center"/>
    </xf>
    <xf numFmtId="0" fontId="2" fillId="0" borderId="11" xfId="1" applyFill="1" applyBorder="1" applyAlignment="1">
      <alignment horizontal="left" vertical="center"/>
    </xf>
    <xf numFmtId="0" fontId="16" fillId="9" borderId="0" xfId="0" applyFont="1" applyFill="1" applyBorder="1" applyAlignment="1">
      <alignment horizontal="center" vertical="center"/>
    </xf>
    <xf numFmtId="0" fontId="98" fillId="9" borderId="1" xfId="0" applyFont="1" applyFill="1" applyBorder="1" applyAlignment="1">
      <alignment horizontal="left"/>
    </xf>
    <xf numFmtId="0" fontId="98" fillId="9" borderId="1" xfId="0" applyFont="1" applyFill="1" applyBorder="1" applyAlignment="1">
      <alignment horizontal="center" vertical="center"/>
    </xf>
    <xf numFmtId="2" fontId="98" fillId="9" borderId="1" xfId="0" applyNumberFormat="1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0" fontId="17" fillId="16" borderId="1" xfId="0" applyFont="1" applyFill="1" applyBorder="1" applyAlignment="1">
      <alignment horizontal="center"/>
    </xf>
    <xf numFmtId="0" fontId="99" fillId="9" borderId="1" xfId="0" applyFont="1" applyFill="1" applyBorder="1" applyAlignment="1">
      <alignment horizontal="center"/>
    </xf>
    <xf numFmtId="0" fontId="31" fillId="9" borderId="2" xfId="0" applyFont="1" applyFill="1" applyBorder="1"/>
    <xf numFmtId="0" fontId="0" fillId="0" borderId="0" xfId="0" applyBorder="1"/>
    <xf numFmtId="0" fontId="2" fillId="16" borderId="1" xfId="1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0" fontId="2" fillId="0" borderId="0" xfId="1"/>
    <xf numFmtId="2" fontId="56" fillId="0" borderId="1" xfId="0" applyNumberFormat="1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horizontal="left"/>
    </xf>
    <xf numFmtId="0" fontId="100" fillId="0" borderId="1" xfId="0" applyFont="1" applyFill="1" applyBorder="1" applyAlignment="1">
      <alignment horizontal="left"/>
    </xf>
    <xf numFmtId="0" fontId="71" fillId="9" borderId="1" xfId="0" applyFont="1" applyFill="1" applyBorder="1" applyAlignment="1">
      <alignment horizontal="center" vertical="center"/>
    </xf>
    <xf numFmtId="3" fontId="71" fillId="0" borderId="1" xfId="0" applyNumberFormat="1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left"/>
    </xf>
    <xf numFmtId="2" fontId="18" fillId="9" borderId="2" xfId="0" applyNumberFormat="1" applyFont="1" applyFill="1" applyBorder="1" applyAlignment="1">
      <alignment horizontal="center"/>
    </xf>
    <xf numFmtId="2" fontId="58" fillId="9" borderId="2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3" fontId="101" fillId="0" borderId="1" xfId="0" applyNumberFormat="1" applyFont="1" applyFill="1" applyBorder="1" applyAlignment="1">
      <alignment horizontal="center" vertical="center"/>
    </xf>
    <xf numFmtId="0" fontId="2" fillId="0" borderId="1" xfId="1" applyBorder="1"/>
    <xf numFmtId="0" fontId="72" fillId="1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left"/>
    </xf>
    <xf numFmtId="2" fontId="16" fillId="0" borderId="7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3" fontId="16" fillId="0" borderId="2" xfId="0" applyNumberFormat="1" applyFont="1" applyFill="1" applyBorder="1" applyAlignment="1">
      <alignment horizontal="center" vertical="center"/>
    </xf>
    <xf numFmtId="3" fontId="56" fillId="0" borderId="1" xfId="0" applyNumberFormat="1" applyFont="1" applyFill="1" applyBorder="1" applyAlignment="1">
      <alignment horizontal="center" vertical="center"/>
    </xf>
    <xf numFmtId="2" fontId="72" fillId="15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2" fontId="98" fillId="9" borderId="1" xfId="0" applyNumberFormat="1" applyFont="1" applyFill="1" applyBorder="1" applyAlignment="1">
      <alignment horizontal="center" vertical="center"/>
    </xf>
    <xf numFmtId="3" fontId="31" fillId="0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/>
    </xf>
    <xf numFmtId="0" fontId="2" fillId="18" borderId="1" xfId="1" applyFill="1" applyBorder="1" applyAlignment="1">
      <alignment vertical="center" wrapText="1"/>
    </xf>
    <xf numFmtId="0" fontId="26" fillId="0" borderId="0" xfId="1" applyFont="1" applyFill="1" applyBorder="1" applyAlignment="1">
      <alignment horizontal="left" vertical="center"/>
    </xf>
    <xf numFmtId="0" fontId="14" fillId="0" borderId="0" xfId="0" applyFont="1" applyFill="1" applyBorder="1"/>
    <xf numFmtId="0" fontId="16" fillId="0" borderId="11" xfId="0" applyFont="1" applyFill="1" applyBorder="1"/>
    <xf numFmtId="0" fontId="2" fillId="18" borderId="15" xfId="1" applyFill="1" applyBorder="1" applyAlignment="1">
      <alignment vertical="center" wrapText="1"/>
    </xf>
    <xf numFmtId="0" fontId="26" fillId="0" borderId="2" xfId="1" applyFont="1" applyFill="1" applyBorder="1" applyAlignment="1">
      <alignment horizontal="left" vertical="center"/>
    </xf>
    <xf numFmtId="0" fontId="26" fillId="0" borderId="19" xfId="1" applyFont="1" applyFill="1" applyBorder="1" applyAlignment="1">
      <alignment horizontal="left" vertical="center"/>
    </xf>
    <xf numFmtId="0" fontId="14" fillId="0" borderId="17" xfId="0" applyFont="1" applyFill="1" applyBorder="1"/>
    <xf numFmtId="0" fontId="2" fillId="18" borderId="0" xfId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/>
    </xf>
    <xf numFmtId="0" fontId="0" fillId="9" borderId="5" xfId="0" applyFill="1" applyBorder="1"/>
    <xf numFmtId="49" fontId="10" fillId="9" borderId="0" xfId="0" applyNumberFormat="1" applyFont="1" applyFill="1" applyBorder="1" applyAlignment="1">
      <alignment horizontal="center"/>
    </xf>
    <xf numFmtId="2" fontId="16" fillId="15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/>
    <xf numFmtId="2" fontId="100" fillId="0" borderId="1" xfId="0" applyNumberFormat="1" applyFont="1" applyFill="1" applyBorder="1" applyAlignment="1">
      <alignment horizontal="center" vertical="center"/>
    </xf>
    <xf numFmtId="2" fontId="103" fillId="0" borderId="1" xfId="0" applyNumberFormat="1" applyFont="1" applyFill="1" applyBorder="1" applyAlignment="1">
      <alignment horizontal="center"/>
    </xf>
    <xf numFmtId="2" fontId="103" fillId="0" borderId="11" xfId="0" applyNumberFormat="1" applyFont="1" applyFill="1" applyBorder="1" applyAlignment="1">
      <alignment horizontal="center"/>
    </xf>
    <xf numFmtId="0" fontId="4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4" fontId="30" fillId="0" borderId="2" xfId="0" applyNumberFormat="1" applyFont="1" applyFill="1" applyBorder="1" applyAlignment="1">
      <alignment horizontal="center"/>
    </xf>
    <xf numFmtId="4" fontId="30" fillId="0" borderId="11" xfId="0" applyNumberFormat="1" applyFont="1" applyFill="1" applyBorder="1" applyAlignment="1">
      <alignment horizontal="center"/>
    </xf>
    <xf numFmtId="2" fontId="100" fillId="15" borderId="1" xfId="0" applyNumberFormat="1" applyFont="1" applyFill="1" applyBorder="1" applyAlignment="1">
      <alignment horizontal="center" vertical="center"/>
    </xf>
    <xf numFmtId="2" fontId="44" fillId="15" borderId="1" xfId="0" applyNumberFormat="1" applyFont="1" applyFill="1" applyBorder="1" applyAlignment="1">
      <alignment horizontal="center" vertical="center"/>
    </xf>
    <xf numFmtId="2" fontId="104" fillId="9" borderId="1" xfId="0" applyNumberFormat="1" applyFont="1" applyFill="1" applyBorder="1" applyAlignment="1">
      <alignment horizontal="center" vertical="center"/>
    </xf>
    <xf numFmtId="0" fontId="31" fillId="9" borderId="11" xfId="0" applyFont="1" applyFill="1" applyBorder="1"/>
    <xf numFmtId="0" fontId="18" fillId="0" borderId="11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center"/>
    </xf>
    <xf numFmtId="0" fontId="7" fillId="11" borderId="6" xfId="0" quotePrefix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/>
    </xf>
    <xf numFmtId="0" fontId="2" fillId="0" borderId="0" xfId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9" fillId="9" borderId="1" xfId="0" applyFont="1" applyFill="1" applyBorder="1"/>
    <xf numFmtId="2" fontId="38" fillId="0" borderId="1" xfId="0" applyNumberFormat="1" applyFont="1" applyBorder="1" applyAlignment="1">
      <alignment horizontal="center"/>
    </xf>
    <xf numFmtId="2" fontId="105" fillId="15" borderId="1" xfId="0" applyNumberFormat="1" applyFont="1" applyFill="1" applyBorder="1" applyAlignment="1">
      <alignment horizontal="center"/>
    </xf>
    <xf numFmtId="0" fontId="7" fillId="0" borderId="11" xfId="0" applyFont="1" applyBorder="1"/>
    <xf numFmtId="0" fontId="11" fillId="9" borderId="11" xfId="0" applyFont="1" applyFill="1" applyBorder="1"/>
    <xf numFmtId="0" fontId="44" fillId="9" borderId="11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06" fillId="0" borderId="1" xfId="1" applyFont="1" applyFill="1" applyBorder="1" applyAlignment="1">
      <alignment horizontal="left" vertical="center"/>
    </xf>
    <xf numFmtId="0" fontId="7" fillId="0" borderId="19" xfId="0" applyFont="1" applyBorder="1"/>
    <xf numFmtId="0" fontId="11" fillId="9" borderId="19" xfId="0" applyFont="1" applyFill="1" applyBorder="1"/>
    <xf numFmtId="0" fontId="16" fillId="9" borderId="19" xfId="0" applyFont="1" applyFill="1" applyBorder="1" applyAlignment="1">
      <alignment horizontal="center"/>
    </xf>
    <xf numFmtId="0" fontId="17" fillId="0" borderId="19" xfId="0" applyFont="1" applyFill="1" applyBorder="1" applyAlignment="1">
      <alignment horizontal="center"/>
    </xf>
    <xf numFmtId="0" fontId="16" fillId="9" borderId="19" xfId="0" applyFont="1" applyFill="1" applyBorder="1" applyAlignment="1">
      <alignment horizontal="center" vertical="center"/>
    </xf>
    <xf numFmtId="2" fontId="25" fillId="0" borderId="19" xfId="0" applyNumberFormat="1" applyFont="1" applyBorder="1" applyAlignment="1">
      <alignment horizontal="center"/>
    </xf>
    <xf numFmtId="3" fontId="107" fillId="0" borderId="1" xfId="0" applyNumberFormat="1" applyFont="1" applyFill="1" applyBorder="1" applyAlignment="1">
      <alignment horizontal="center"/>
    </xf>
    <xf numFmtId="3" fontId="108" fillId="0" borderId="2" xfId="0" applyNumberFormat="1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2" fontId="44" fillId="9" borderId="12" xfId="0" applyNumberFormat="1" applyFont="1" applyFill="1" applyBorder="1" applyAlignment="1">
      <alignment horizontal="center" vertical="center"/>
    </xf>
    <xf numFmtId="2" fontId="37" fillId="9" borderId="12" xfId="0" applyNumberFormat="1" applyFont="1" applyFill="1" applyBorder="1" applyAlignment="1">
      <alignment horizontal="center" vertical="center"/>
    </xf>
    <xf numFmtId="2" fontId="7" fillId="11" borderId="12" xfId="0" quotePrefix="1" applyNumberFormat="1" applyFont="1" applyFill="1" applyBorder="1" applyAlignment="1">
      <alignment horizontal="center" vertical="center" wrapText="1"/>
    </xf>
    <xf numFmtId="2" fontId="44" fillId="9" borderId="8" xfId="0" applyNumberFormat="1" applyFont="1" applyFill="1" applyBorder="1" applyAlignment="1">
      <alignment horizontal="center" vertical="center"/>
    </xf>
    <xf numFmtId="2" fontId="7" fillId="11" borderId="11" xfId="0" quotePrefix="1" applyNumberFormat="1" applyFont="1" applyFill="1" applyBorder="1" applyAlignment="1">
      <alignment horizontal="center" vertical="center" wrapText="1"/>
    </xf>
    <xf numFmtId="0" fontId="23" fillId="0" borderId="17" xfId="0" applyFont="1" applyFill="1" applyBorder="1"/>
    <xf numFmtId="2" fontId="17" fillId="0" borderId="2" xfId="0" applyNumberFormat="1" applyFont="1" applyBorder="1" applyAlignment="1">
      <alignment horizontal="center" vertical="center"/>
    </xf>
    <xf numFmtId="2" fontId="17" fillId="0" borderId="11" xfId="0" applyNumberFormat="1" applyFont="1" applyFill="1" applyBorder="1" applyAlignment="1">
      <alignment horizontal="center" vertical="center"/>
    </xf>
    <xf numFmtId="2" fontId="105" fillId="0" borderId="1" xfId="0" applyNumberFormat="1" applyFont="1" applyFill="1" applyBorder="1" applyAlignment="1">
      <alignment horizontal="center" vertical="center"/>
    </xf>
    <xf numFmtId="2" fontId="105" fillId="0" borderId="1" xfId="0" applyNumberFormat="1" applyFont="1" applyFill="1" applyBorder="1" applyAlignment="1">
      <alignment horizontal="center"/>
    </xf>
    <xf numFmtId="2" fontId="108" fillId="0" borderId="2" xfId="0" applyNumberFormat="1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2" fontId="53" fillId="0" borderId="2" xfId="0" applyNumberFormat="1" applyFont="1" applyBorder="1" applyAlignment="1">
      <alignment horizontal="center" vertical="center"/>
    </xf>
    <xf numFmtId="2" fontId="5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2" fontId="2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09" fillId="10" borderId="1" xfId="0" applyFont="1" applyFill="1" applyBorder="1" applyAlignment="1">
      <alignment horizontal="center" vertical="center"/>
    </xf>
    <xf numFmtId="2" fontId="38" fillId="9" borderId="1" xfId="0" applyNumberFormat="1" applyFont="1" applyFill="1" applyBorder="1" applyAlignment="1">
      <alignment horizontal="center"/>
    </xf>
    <xf numFmtId="2" fontId="110" fillId="0" borderId="1" xfId="0" applyNumberFormat="1" applyFont="1" applyBorder="1" applyAlignment="1">
      <alignment horizontal="center"/>
    </xf>
    <xf numFmtId="0" fontId="111" fillId="0" borderId="0" xfId="0" applyNumberFormat="1" applyFont="1"/>
    <xf numFmtId="0" fontId="10" fillId="0" borderId="1" xfId="0" applyNumberFormat="1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left" vertical="top" wrapText="1"/>
    </xf>
    <xf numFmtId="0" fontId="11" fillId="9" borderId="0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6" borderId="7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1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top" wrapText="1"/>
    </xf>
    <xf numFmtId="0" fontId="31" fillId="9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16" borderId="1" xfId="0" applyFont="1" applyFill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/>
    </xf>
    <xf numFmtId="0" fontId="15" fillId="9" borderId="1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15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96" fillId="9" borderId="0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textRotation="90" wrapText="1"/>
    </xf>
    <xf numFmtId="0" fontId="31" fillId="0" borderId="7" xfId="0" applyFont="1" applyFill="1" applyBorder="1" applyAlignment="1">
      <alignment horizontal="center" wrapText="1"/>
    </xf>
    <xf numFmtId="0" fontId="31" fillId="0" borderId="10" xfId="0" applyFont="1" applyFill="1" applyBorder="1" applyAlignment="1">
      <alignment horizontal="center" wrapText="1"/>
    </xf>
    <xf numFmtId="0" fontId="16" fillId="0" borderId="7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textRotation="90" wrapText="1"/>
    </xf>
    <xf numFmtId="0" fontId="16" fillId="9" borderId="7" xfId="0" applyFont="1" applyFill="1" applyBorder="1" applyAlignment="1">
      <alignment horizontal="center" wrapText="1"/>
    </xf>
    <xf numFmtId="0" fontId="31" fillId="9" borderId="1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 wrapText="1"/>
    </xf>
    <xf numFmtId="0" fontId="60" fillId="9" borderId="10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2" xfId="0" applyFont="1" applyFill="1" applyBorder="1" applyAlignment="1">
      <alignment horizontal="center" vertical="center" wrapText="1"/>
    </xf>
    <xf numFmtId="0" fontId="79" fillId="9" borderId="5" xfId="0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0066"/>
      <color rgb="FFFFDDFF"/>
      <color rgb="FFFF6699"/>
      <color rgb="FF000099"/>
      <color rgb="FFDDFEFF"/>
      <color rgb="FF153553"/>
      <color rgb="FFFFEFFF"/>
      <color rgb="FFB9F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2" name="AutoShape 56" descr="GER"/>
        <xdr:cNvSpPr>
          <a:spLocks noChangeAspect="1" noChangeArrowheads="1"/>
        </xdr:cNvSpPr>
      </xdr:nvSpPr>
      <xdr:spPr bwMode="auto">
        <a:xfrm>
          <a:off x="1371600" y="8315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3" name="AutoShape 58" descr="IWF"/>
        <xdr:cNvSpPr>
          <a:spLocks noChangeAspect="1" noChangeArrowheads="1"/>
        </xdr:cNvSpPr>
      </xdr:nvSpPr>
      <xdr:spPr bwMode="auto">
        <a:xfrm>
          <a:off x="1371600" y="851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4" name="AutoShape 23" descr="GER"/>
        <xdr:cNvSpPr>
          <a:spLocks noChangeAspect="1" noChangeArrowheads="1"/>
        </xdr:cNvSpPr>
      </xdr:nvSpPr>
      <xdr:spPr bwMode="auto">
        <a:xfrm>
          <a:off x="3514725" y="1303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333375</xdr:colOff>
      <xdr:row>129</xdr:row>
      <xdr:rowOff>85725</xdr:rowOff>
    </xdr:from>
    <xdr:ext cx="304800" cy="304800"/>
    <xdr:sp macro="" textlink="">
      <xdr:nvSpPr>
        <xdr:cNvPr id="6" name="AutoShape 30" descr="POL"/>
        <xdr:cNvSpPr>
          <a:spLocks noChangeAspect="1" noChangeArrowheads="1"/>
        </xdr:cNvSpPr>
      </xdr:nvSpPr>
      <xdr:spPr bwMode="auto">
        <a:xfrm>
          <a:off x="600075" y="2536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7" name="AutoShape 23" descr="GER"/>
        <xdr:cNvSpPr>
          <a:spLocks noChangeAspect="1" noChangeArrowheads="1"/>
        </xdr:cNvSpPr>
      </xdr:nvSpPr>
      <xdr:spPr bwMode="auto">
        <a:xfrm>
          <a:off x="3257550" y="1303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8" name="AutoShape 23" descr="GER"/>
        <xdr:cNvSpPr>
          <a:spLocks noChangeAspect="1" noChangeArrowheads="1"/>
        </xdr:cNvSpPr>
      </xdr:nvSpPr>
      <xdr:spPr bwMode="auto">
        <a:xfrm>
          <a:off x="3257550" y="1303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1498314</xdr:colOff>
      <xdr:row>110</xdr:row>
      <xdr:rowOff>53511</xdr:rowOff>
    </xdr:from>
    <xdr:ext cx="304800" cy="304800"/>
    <xdr:sp macro="" textlink="">
      <xdr:nvSpPr>
        <xdr:cNvPr id="9" name="AutoShape 42" descr="IWF"/>
        <xdr:cNvSpPr>
          <a:spLocks noChangeAspect="1" noChangeArrowheads="1"/>
        </xdr:cNvSpPr>
      </xdr:nvSpPr>
      <xdr:spPr bwMode="auto">
        <a:xfrm>
          <a:off x="1717389" y="1944641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2" name="AutoShape 15" descr="SVK"/>
        <xdr:cNvSpPr>
          <a:spLocks noChangeAspect="1" noChangeArrowheads="1"/>
        </xdr:cNvSpPr>
      </xdr:nvSpPr>
      <xdr:spPr bwMode="auto">
        <a:xfrm>
          <a:off x="163830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3" name="AutoShape 42" descr="IWF"/>
        <xdr:cNvSpPr>
          <a:spLocks noChangeAspect="1" noChangeArrowheads="1"/>
        </xdr:cNvSpPr>
      </xdr:nvSpPr>
      <xdr:spPr bwMode="auto">
        <a:xfrm>
          <a:off x="1638300" y="1530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1333500</xdr:colOff>
      <xdr:row>71</xdr:row>
      <xdr:rowOff>161925</xdr:rowOff>
    </xdr:from>
    <xdr:ext cx="304800" cy="304800"/>
    <xdr:sp macro="" textlink="">
      <xdr:nvSpPr>
        <xdr:cNvPr id="4" name="AutoShape 23" descr="GER"/>
        <xdr:cNvSpPr>
          <a:spLocks noChangeAspect="1" noChangeArrowheads="1"/>
        </xdr:cNvSpPr>
      </xdr:nvSpPr>
      <xdr:spPr bwMode="auto">
        <a:xfrm>
          <a:off x="1609725" y="1689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5" name="AutoShape 30" descr="POL"/>
        <xdr:cNvSpPr>
          <a:spLocks noChangeAspect="1" noChangeArrowheads="1"/>
        </xdr:cNvSpPr>
      </xdr:nvSpPr>
      <xdr:spPr bwMode="auto">
        <a:xfrm>
          <a:off x="1638300" y="1721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6" name="AutoShape 45" descr="GER"/>
        <xdr:cNvSpPr>
          <a:spLocks noChangeAspect="1" noChangeArrowheads="1"/>
        </xdr:cNvSpPr>
      </xdr:nvSpPr>
      <xdr:spPr bwMode="auto">
        <a:xfrm>
          <a:off x="1638300" y="1697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28576</xdr:rowOff>
    </xdr:to>
    <xdr:sp macro="" textlink="">
      <xdr:nvSpPr>
        <xdr:cNvPr id="7" name="AutoShape 4" descr="ISR"/>
        <xdr:cNvSpPr>
          <a:spLocks noChangeAspect="1" noChangeArrowheads="1"/>
        </xdr:cNvSpPr>
      </xdr:nvSpPr>
      <xdr:spPr bwMode="auto">
        <a:xfrm>
          <a:off x="2209800" y="3228975"/>
          <a:ext cx="3048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66675</xdr:rowOff>
    </xdr:to>
    <xdr:sp macro="" textlink="">
      <xdr:nvSpPr>
        <xdr:cNvPr id="8" name="AutoShape 20" descr="IWF"/>
        <xdr:cNvSpPr>
          <a:spLocks noChangeAspect="1" noChangeArrowheads="1"/>
        </xdr:cNvSpPr>
      </xdr:nvSpPr>
      <xdr:spPr bwMode="auto">
        <a:xfrm>
          <a:off x="2209800" y="29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65</xdr:row>
      <xdr:rowOff>0</xdr:rowOff>
    </xdr:from>
    <xdr:ext cx="304800" cy="304800"/>
    <xdr:sp macro="" textlink="">
      <xdr:nvSpPr>
        <xdr:cNvPr id="10" name="AutoShape 15" descr="SVK"/>
        <xdr:cNvSpPr>
          <a:spLocks noChangeAspect="1" noChangeArrowheads="1"/>
        </xdr:cNvSpPr>
      </xdr:nvSpPr>
      <xdr:spPr bwMode="auto">
        <a:xfrm>
          <a:off x="1638300" y="155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11" name="AutoShape 42" descr="IWF"/>
        <xdr:cNvSpPr>
          <a:spLocks noChangeAspect="1" noChangeArrowheads="1"/>
        </xdr:cNvSpPr>
      </xdr:nvSpPr>
      <xdr:spPr bwMode="auto">
        <a:xfrm>
          <a:off x="1638300" y="1530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1333500</xdr:colOff>
      <xdr:row>71</xdr:row>
      <xdr:rowOff>161925</xdr:rowOff>
    </xdr:from>
    <xdr:ext cx="304800" cy="304800"/>
    <xdr:sp macro="" textlink="">
      <xdr:nvSpPr>
        <xdr:cNvPr id="12" name="AutoShape 23" descr="GER"/>
        <xdr:cNvSpPr>
          <a:spLocks noChangeAspect="1" noChangeArrowheads="1"/>
        </xdr:cNvSpPr>
      </xdr:nvSpPr>
      <xdr:spPr bwMode="auto">
        <a:xfrm>
          <a:off x="1609725" y="1689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04800" cy="304800"/>
    <xdr:sp macro="" textlink="">
      <xdr:nvSpPr>
        <xdr:cNvPr id="13" name="AutoShape 30" descr="POL"/>
        <xdr:cNvSpPr>
          <a:spLocks noChangeAspect="1" noChangeArrowheads="1"/>
        </xdr:cNvSpPr>
      </xdr:nvSpPr>
      <xdr:spPr bwMode="auto">
        <a:xfrm>
          <a:off x="1638300" y="17211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4" name="AutoShape 45" descr="GER"/>
        <xdr:cNvSpPr>
          <a:spLocks noChangeAspect="1" noChangeArrowheads="1"/>
        </xdr:cNvSpPr>
      </xdr:nvSpPr>
      <xdr:spPr bwMode="auto">
        <a:xfrm>
          <a:off x="1638300" y="1697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28576</xdr:rowOff>
    </xdr:to>
    <xdr:sp macro="" textlink="">
      <xdr:nvSpPr>
        <xdr:cNvPr id="15" name="AutoShape 4" descr="ISR"/>
        <xdr:cNvSpPr>
          <a:spLocks noChangeAspect="1" noChangeArrowheads="1"/>
        </xdr:cNvSpPr>
      </xdr:nvSpPr>
      <xdr:spPr bwMode="auto">
        <a:xfrm>
          <a:off x="2209800" y="3228975"/>
          <a:ext cx="3048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66675</xdr:rowOff>
    </xdr:to>
    <xdr:sp macro="" textlink="">
      <xdr:nvSpPr>
        <xdr:cNvPr id="16" name="AutoShape 20" descr="IWF"/>
        <xdr:cNvSpPr>
          <a:spLocks noChangeAspect="1" noChangeArrowheads="1"/>
        </xdr:cNvSpPr>
      </xdr:nvSpPr>
      <xdr:spPr bwMode="auto">
        <a:xfrm>
          <a:off x="2209800" y="29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18</xdr:row>
      <xdr:rowOff>0</xdr:rowOff>
    </xdr:from>
    <xdr:ext cx="304800" cy="266700"/>
    <xdr:sp macro="" textlink="">
      <xdr:nvSpPr>
        <xdr:cNvPr id="17" name="AutoShape 4" descr="ISR"/>
        <xdr:cNvSpPr>
          <a:spLocks noChangeAspect="1" noChangeArrowheads="1"/>
        </xdr:cNvSpPr>
      </xdr:nvSpPr>
      <xdr:spPr bwMode="auto">
        <a:xfrm>
          <a:off x="2209800" y="3467100"/>
          <a:ext cx="3048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04800"/>
    <xdr:sp macro="" textlink="">
      <xdr:nvSpPr>
        <xdr:cNvPr id="18" name="AutoShape 30" descr="POL"/>
        <xdr:cNvSpPr>
          <a:spLocks noChangeAspect="1" noChangeArrowheads="1"/>
        </xdr:cNvSpPr>
      </xdr:nvSpPr>
      <xdr:spPr bwMode="auto">
        <a:xfrm>
          <a:off x="1762125" y="1663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04800"/>
    <xdr:sp macro="" textlink="">
      <xdr:nvSpPr>
        <xdr:cNvPr id="19" name="AutoShape 30" descr="POL"/>
        <xdr:cNvSpPr>
          <a:spLocks noChangeAspect="1" noChangeArrowheads="1"/>
        </xdr:cNvSpPr>
      </xdr:nvSpPr>
      <xdr:spPr bwMode="auto">
        <a:xfrm>
          <a:off x="1762125" y="1663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1498314</xdr:colOff>
      <xdr:row>54</xdr:row>
      <xdr:rowOff>53511</xdr:rowOff>
    </xdr:from>
    <xdr:ext cx="304800" cy="304800"/>
    <xdr:sp macro="" textlink="">
      <xdr:nvSpPr>
        <xdr:cNvPr id="5" name="AutoShape 42" descr="IWF"/>
        <xdr:cNvSpPr>
          <a:spLocks noChangeAspect="1" noChangeArrowheads="1"/>
        </xdr:cNvSpPr>
      </xdr:nvSpPr>
      <xdr:spPr bwMode="auto">
        <a:xfrm>
          <a:off x="1712359" y="127463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1498314</xdr:colOff>
      <xdr:row>88</xdr:row>
      <xdr:rowOff>53511</xdr:rowOff>
    </xdr:from>
    <xdr:ext cx="304800" cy="304800"/>
    <xdr:sp macro="" textlink="">
      <xdr:nvSpPr>
        <xdr:cNvPr id="7" name="AutoShape 42" descr="IWF"/>
        <xdr:cNvSpPr>
          <a:spLocks noChangeAspect="1" noChangeArrowheads="1"/>
        </xdr:cNvSpPr>
      </xdr:nvSpPr>
      <xdr:spPr bwMode="auto">
        <a:xfrm>
          <a:off x="1712359" y="127463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wwfed-ea.org/cableski/rl2025/wbw/index.php?skier=GER672001573" TargetMode="External"/><Relationship Id="rId18" Type="http://schemas.openxmlformats.org/officeDocument/2006/relationships/hyperlink" Target="https://iwwfed-ea.org/cableski/rl2025/wbw/index.php?skier=NED432001096" TargetMode="External"/><Relationship Id="rId26" Type="http://schemas.openxmlformats.org/officeDocument/2006/relationships/hyperlink" Target="https://www.iwwfed-ea.org/cableski/25GER001/" TargetMode="External"/><Relationship Id="rId39" Type="http://schemas.openxmlformats.org/officeDocument/2006/relationships/hyperlink" Target="https://iwwfed-ea.org/cableski/rl2025/wbw/index.php?skier=POL702023300" TargetMode="External"/><Relationship Id="rId21" Type="http://schemas.openxmlformats.org/officeDocument/2006/relationships/hyperlink" Target="https://www.iwwfed-ea.org/cableski/25SVK008/" TargetMode="External"/><Relationship Id="rId34" Type="http://schemas.openxmlformats.org/officeDocument/2006/relationships/hyperlink" Target="https://iwwfed-ea.net/cableski/26NED002/" TargetMode="External"/><Relationship Id="rId42" Type="http://schemas.openxmlformats.org/officeDocument/2006/relationships/hyperlink" Target="https://iwwfed-ea.org/cableski/rl2025/wbw/index.php?skier=GER982016430" TargetMode="External"/><Relationship Id="rId47" Type="http://schemas.openxmlformats.org/officeDocument/2006/relationships/hyperlink" Target="https://www.iwwfed-ea.org/cableski/25GER010/" TargetMode="External"/><Relationship Id="rId50" Type="http://schemas.openxmlformats.org/officeDocument/2006/relationships/hyperlink" Target="https://www.iwwfed-ea.org/cableski/25POL006/" TargetMode="External"/><Relationship Id="rId55" Type="http://schemas.openxmlformats.org/officeDocument/2006/relationships/hyperlink" Target="https://www.iwwfed-ea.org/cableski/25GER011/" TargetMode="External"/><Relationship Id="rId63" Type="http://schemas.openxmlformats.org/officeDocument/2006/relationships/hyperlink" Target="https://iwwfed-ea.net/cableski/26NED002/" TargetMode="External"/><Relationship Id="rId68" Type="http://schemas.openxmlformats.org/officeDocument/2006/relationships/hyperlink" Target="https://www.iwwfed-ea.org/cableski/25GER011/" TargetMode="External"/><Relationship Id="rId76" Type="http://schemas.openxmlformats.org/officeDocument/2006/relationships/hyperlink" Target="https://www.iwwfed-ea.org/cableski/25POL006/" TargetMode="External"/><Relationship Id="rId84" Type="http://schemas.openxmlformats.org/officeDocument/2006/relationships/hyperlink" Target="https://iwwfed-ea.net/cableski/26NED002/" TargetMode="External"/><Relationship Id="rId89" Type="http://schemas.openxmlformats.org/officeDocument/2006/relationships/hyperlink" Target="https://iwwfed-ea.org/cableski/rl2025/wbw/index.php?skier=POL582023304" TargetMode="External"/><Relationship Id="rId7" Type="http://schemas.openxmlformats.org/officeDocument/2006/relationships/hyperlink" Target="https://iwwfed-ea.org/cableski/rl2025/wbw/index.php?skier=SVK912001565" TargetMode="External"/><Relationship Id="rId71" Type="http://schemas.openxmlformats.org/officeDocument/2006/relationships/hyperlink" Target="https://iwwfed-ea.org/cableski/rl2025/wbw/index.php?skier=GER982016631" TargetMode="External"/><Relationship Id="rId92" Type="http://schemas.openxmlformats.org/officeDocument/2006/relationships/hyperlink" Target="https://www.iwwfed-ea.net/cableski/26GER013/" TargetMode="External"/><Relationship Id="rId2" Type="http://schemas.openxmlformats.org/officeDocument/2006/relationships/hyperlink" Target="https://iwwfed-ea.org/cableski/rl2025/wbw/index.php?skier=GER312000906" TargetMode="External"/><Relationship Id="rId16" Type="http://schemas.openxmlformats.org/officeDocument/2006/relationships/hyperlink" Target="https://iwwfed-ea.org/cableski/rl2025/wbw/index.php?skier=GER92024828" TargetMode="External"/><Relationship Id="rId29" Type="http://schemas.openxmlformats.org/officeDocument/2006/relationships/hyperlink" Target="https://iwwfed-ea.net/cableski/26NED002/" TargetMode="External"/><Relationship Id="rId11" Type="http://schemas.openxmlformats.org/officeDocument/2006/relationships/hyperlink" Target="https://iwwfed-ea.org/cableski/rl2025/wbw/index.php?skier=ISR392001647" TargetMode="External"/><Relationship Id="rId24" Type="http://schemas.openxmlformats.org/officeDocument/2006/relationships/hyperlink" Target="https://www.iwwfed-ea.org/cableski/25POL006/" TargetMode="External"/><Relationship Id="rId32" Type="http://schemas.openxmlformats.org/officeDocument/2006/relationships/hyperlink" Target="https://iwwfed-ea.net/cableski/26NED002/" TargetMode="External"/><Relationship Id="rId37" Type="http://schemas.openxmlformats.org/officeDocument/2006/relationships/hyperlink" Target="https://iwwfed-ea.org/cableski/rl2025/wbw/index.php?skier=GER982016370" TargetMode="External"/><Relationship Id="rId40" Type="http://schemas.openxmlformats.org/officeDocument/2006/relationships/hyperlink" Target="https://iwwfed-ea.org/cableski/rl2025/wbw/index.php?skier=POL762023298" TargetMode="External"/><Relationship Id="rId45" Type="http://schemas.openxmlformats.org/officeDocument/2006/relationships/hyperlink" Target="https://iwwfed-ea.org/cableski/rl2025/wbw/index.php?skier=ISR982001416" TargetMode="External"/><Relationship Id="rId53" Type="http://schemas.openxmlformats.org/officeDocument/2006/relationships/hyperlink" Target="https://www.iwwfed-ea.org/cableski/25SVK002/" TargetMode="External"/><Relationship Id="rId58" Type="http://schemas.openxmlformats.org/officeDocument/2006/relationships/hyperlink" Target="https://iwwfed-ea.net/cableski/26AUT003/" TargetMode="External"/><Relationship Id="rId66" Type="http://schemas.openxmlformats.org/officeDocument/2006/relationships/hyperlink" Target="https://iwwfed-ea.org/cableski/rl2025/wbw/index.php?skier=GER842001729" TargetMode="External"/><Relationship Id="rId74" Type="http://schemas.openxmlformats.org/officeDocument/2006/relationships/hyperlink" Target="https://iwwfed-ea.org/cableski/rl2025/wbw/index.php?skier=GER982016690" TargetMode="External"/><Relationship Id="rId79" Type="http://schemas.openxmlformats.org/officeDocument/2006/relationships/hyperlink" Target="https://iwwfed-ea.org/cableski/rl2025/wbw/index.php?skier=GER982016634" TargetMode="External"/><Relationship Id="rId87" Type="http://schemas.openxmlformats.org/officeDocument/2006/relationships/hyperlink" Target="https://iwwfed-ea.net/cableski/25EURO13/" TargetMode="External"/><Relationship Id="rId5" Type="http://schemas.openxmlformats.org/officeDocument/2006/relationships/hyperlink" Target="https://iwwfed-ea.org/cableski/rl2025/wbw/index.php?skier=SVK062001561" TargetMode="External"/><Relationship Id="rId61" Type="http://schemas.openxmlformats.org/officeDocument/2006/relationships/hyperlink" Target="https://iwwfed-ea.net/cableski/rl2026/wbw/index.php?skier=GER982016470" TargetMode="External"/><Relationship Id="rId82" Type="http://schemas.openxmlformats.org/officeDocument/2006/relationships/hyperlink" Target="https://iwwfed-ea.org/cableski/rl2025/wbw/index.php?skier=GER982016692" TargetMode="External"/><Relationship Id="rId90" Type="http://schemas.openxmlformats.org/officeDocument/2006/relationships/hyperlink" Target="https://www.iwwfed-ea.net/cableski/26GER013/" TargetMode="External"/><Relationship Id="rId19" Type="http://schemas.openxmlformats.org/officeDocument/2006/relationships/hyperlink" Target="https://www.iwwfed-ea.org/cableski/25GER012/" TargetMode="External"/><Relationship Id="rId14" Type="http://schemas.openxmlformats.org/officeDocument/2006/relationships/hyperlink" Target="https://iwwfed-ea.org/cableski/rl2025/wbw/index.php?skier=GER582023886" TargetMode="External"/><Relationship Id="rId22" Type="http://schemas.openxmlformats.org/officeDocument/2006/relationships/hyperlink" Target="https://www.iwwfed-ea.org/cableski/25SVK002/" TargetMode="External"/><Relationship Id="rId27" Type="http://schemas.openxmlformats.org/officeDocument/2006/relationships/hyperlink" Target="https://www.iwwfed-ea.org/cableski/25GER010/" TargetMode="External"/><Relationship Id="rId30" Type="http://schemas.openxmlformats.org/officeDocument/2006/relationships/hyperlink" Target="https://iwwfed-ea.net/cableski/26AUT003/" TargetMode="External"/><Relationship Id="rId35" Type="http://schemas.openxmlformats.org/officeDocument/2006/relationships/hyperlink" Target="https://iwwfed-ea.org/cableski/rl2025/wbw/index.php?skier=AUT982024277" TargetMode="External"/><Relationship Id="rId43" Type="http://schemas.openxmlformats.org/officeDocument/2006/relationships/hyperlink" Target="https://iwwfed-ea.org/cableski/rl2025/wbw/index.php?skier=POL982020513" TargetMode="External"/><Relationship Id="rId48" Type="http://schemas.openxmlformats.org/officeDocument/2006/relationships/hyperlink" Target="https://www.iwwfed-ea.org/cableski/25POL005/" TargetMode="External"/><Relationship Id="rId56" Type="http://schemas.openxmlformats.org/officeDocument/2006/relationships/hyperlink" Target="https://www.iwwfed-ea.org/cableski/25POL006/" TargetMode="External"/><Relationship Id="rId64" Type="http://schemas.openxmlformats.org/officeDocument/2006/relationships/hyperlink" Target="https://iwwfed-ea.net/cableski/26NED002/" TargetMode="External"/><Relationship Id="rId69" Type="http://schemas.openxmlformats.org/officeDocument/2006/relationships/hyperlink" Target="https://www.iwwfed-ea.org/cableski/25POL006/" TargetMode="External"/><Relationship Id="rId77" Type="http://schemas.openxmlformats.org/officeDocument/2006/relationships/hyperlink" Target="https://iwwfed-ea.org/cableski/rl2025/wbw/index.php?skier=GER982016636" TargetMode="External"/><Relationship Id="rId8" Type="http://schemas.openxmlformats.org/officeDocument/2006/relationships/hyperlink" Target="https://iwwfed-ea.org/cableski/rl2025/wbw/index.php?skier=GER982016370" TargetMode="External"/><Relationship Id="rId51" Type="http://schemas.openxmlformats.org/officeDocument/2006/relationships/hyperlink" Target="https://www.iwwfed-ea.org/cableski/25POL005/" TargetMode="External"/><Relationship Id="rId72" Type="http://schemas.openxmlformats.org/officeDocument/2006/relationships/hyperlink" Target="https://iwwfed-ea.org/cableski/rl2025/wbw/index.php?skier=GER982016552" TargetMode="External"/><Relationship Id="rId80" Type="http://schemas.openxmlformats.org/officeDocument/2006/relationships/hyperlink" Target="https://iwwfed-ea.org/cableski/rl2025/wbw/index.php?skier=POL982020573" TargetMode="External"/><Relationship Id="rId85" Type="http://schemas.openxmlformats.org/officeDocument/2006/relationships/hyperlink" Target="https://iwwfed-ea.net/cableski/25EURO13/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iwwfed-ea.org/cableski/rl2025/wbw/index.php?skier=AUT712000925" TargetMode="External"/><Relationship Id="rId12" Type="http://schemas.openxmlformats.org/officeDocument/2006/relationships/hyperlink" Target="https://iwwfed-ea.org/cableski/rl2025/wbw/index.php?skier=POL702023300" TargetMode="External"/><Relationship Id="rId17" Type="http://schemas.openxmlformats.org/officeDocument/2006/relationships/hyperlink" Target="https://iwwfed-ea.org/cableski/rl2025/wbw/index.php?skier=GER622001607" TargetMode="External"/><Relationship Id="rId25" Type="http://schemas.openxmlformats.org/officeDocument/2006/relationships/hyperlink" Target="https://www.iwwfed-ea.org/cableski/25GER011/" TargetMode="External"/><Relationship Id="rId33" Type="http://schemas.openxmlformats.org/officeDocument/2006/relationships/hyperlink" Target="https://iwwfed-ea.org/cableski/rl2025/wbw/index.php?skier=ISR982001416" TargetMode="External"/><Relationship Id="rId38" Type="http://schemas.openxmlformats.org/officeDocument/2006/relationships/hyperlink" Target="https://iwwfed-ea.org/cableski/rl2025/wbw/index.php?skier=SVK882001566" TargetMode="External"/><Relationship Id="rId46" Type="http://schemas.openxmlformats.org/officeDocument/2006/relationships/hyperlink" Target="https://www.iwwfed-ea.org/cableski/25SVK008/" TargetMode="External"/><Relationship Id="rId59" Type="http://schemas.openxmlformats.org/officeDocument/2006/relationships/hyperlink" Target="https://iwwfed-ea.net/cableski/rl2026/wbw/index.php?skier=NED982020006" TargetMode="External"/><Relationship Id="rId67" Type="http://schemas.openxmlformats.org/officeDocument/2006/relationships/hyperlink" Target="https://www.iwwfed-ea.org/cableski/25GER010/" TargetMode="External"/><Relationship Id="rId20" Type="http://schemas.openxmlformats.org/officeDocument/2006/relationships/hyperlink" Target="https://www.iwwfed-ea.org/cableski/25AUT008/" TargetMode="External"/><Relationship Id="rId41" Type="http://schemas.openxmlformats.org/officeDocument/2006/relationships/hyperlink" Target="https://iwwfed-ea.org/cableski/rl2025/wbw/index.php?skier=POL982020520" TargetMode="External"/><Relationship Id="rId54" Type="http://schemas.openxmlformats.org/officeDocument/2006/relationships/hyperlink" Target="https://iwwfed-ea.org/cableski/rl2025/wbw/index.php?skier=GER672001573" TargetMode="External"/><Relationship Id="rId62" Type="http://schemas.openxmlformats.org/officeDocument/2006/relationships/hyperlink" Target="https://iwwfed-ea.net/cableski/26SVK004/" TargetMode="External"/><Relationship Id="rId70" Type="http://schemas.openxmlformats.org/officeDocument/2006/relationships/hyperlink" Target="https://iwwfed-ea.org/cableski/rl2025/wbw/index.php?skier=POL982020553" TargetMode="External"/><Relationship Id="rId75" Type="http://schemas.openxmlformats.org/officeDocument/2006/relationships/hyperlink" Target="https://iwwfed-ea.org/cableski/rl2025/wbw/index.php?skier=POL982020626" TargetMode="External"/><Relationship Id="rId83" Type="http://schemas.openxmlformats.org/officeDocument/2006/relationships/hyperlink" Target="https://www.iwwfed-ea.org/cableski/25GER001/" TargetMode="External"/><Relationship Id="rId88" Type="http://schemas.openxmlformats.org/officeDocument/2006/relationships/hyperlink" Target="https://iwwfed-ea.net/cableski/26AUT003/" TargetMode="External"/><Relationship Id="rId91" Type="http://schemas.openxmlformats.org/officeDocument/2006/relationships/hyperlink" Target="https://www.iwwfed-ea.org/cableski/25GER001/" TargetMode="External"/><Relationship Id="rId1" Type="http://schemas.openxmlformats.org/officeDocument/2006/relationships/hyperlink" Target="https://iwwfed-ea.org/cableski/rl2025/wbw/index.php?skier=IWF100200038" TargetMode="External"/><Relationship Id="rId6" Type="http://schemas.openxmlformats.org/officeDocument/2006/relationships/hyperlink" Target="https://iwwfed-ea.org/cableski/rl2025/wbw/index.php?skier=AUT652000927" TargetMode="External"/><Relationship Id="rId15" Type="http://schemas.openxmlformats.org/officeDocument/2006/relationships/hyperlink" Target="https://iwwfed-ea.org/cableski/rl2025/wbw/index.php?skier=AUT902001436" TargetMode="External"/><Relationship Id="rId23" Type="http://schemas.openxmlformats.org/officeDocument/2006/relationships/hyperlink" Target="https://www.iwwfed-ea.org/cableski/25POL006/" TargetMode="External"/><Relationship Id="rId28" Type="http://schemas.openxmlformats.org/officeDocument/2006/relationships/hyperlink" Target="https://www.iwwfed-ea.org/cableski/25AUT008/" TargetMode="External"/><Relationship Id="rId36" Type="http://schemas.openxmlformats.org/officeDocument/2006/relationships/hyperlink" Target="https://iwwfed-ea.org/cableski/rl2025/wbw/index.php?skier=SVK912001565" TargetMode="External"/><Relationship Id="rId49" Type="http://schemas.openxmlformats.org/officeDocument/2006/relationships/hyperlink" Target="https://www.iwwfed-ea.org/cableski/25GER011/" TargetMode="External"/><Relationship Id="rId57" Type="http://schemas.openxmlformats.org/officeDocument/2006/relationships/hyperlink" Target="https://iwwfed-ea.org/cableski/rl2025/wbw/index.php?skier=POL982020553" TargetMode="External"/><Relationship Id="rId10" Type="http://schemas.openxmlformats.org/officeDocument/2006/relationships/hyperlink" Target="https://iwwfed-ea.org/cableski/rl2025/wbw/index.php?skier=POL622001316" TargetMode="External"/><Relationship Id="rId31" Type="http://schemas.openxmlformats.org/officeDocument/2006/relationships/hyperlink" Target="https://iwwfed-ea.net/cableski/26NED002/" TargetMode="External"/><Relationship Id="rId44" Type="http://schemas.openxmlformats.org/officeDocument/2006/relationships/hyperlink" Target="https://iwwfed-ea.org/cableski/rl2025/wbw/index.php?skier=GER842001729" TargetMode="External"/><Relationship Id="rId52" Type="http://schemas.openxmlformats.org/officeDocument/2006/relationships/hyperlink" Target="https://www.iwwfed-ea.org/cableski/25POL006/" TargetMode="External"/><Relationship Id="rId60" Type="http://schemas.openxmlformats.org/officeDocument/2006/relationships/hyperlink" Target="https://iwwfed-ea.net/cableski/26NED002/" TargetMode="External"/><Relationship Id="rId65" Type="http://schemas.openxmlformats.org/officeDocument/2006/relationships/hyperlink" Target="https://iwwfed-ea.org/cableski/rl2025/wbw/index.php?skier=GER982016430" TargetMode="External"/><Relationship Id="rId73" Type="http://schemas.openxmlformats.org/officeDocument/2006/relationships/hyperlink" Target="https://www.iwwfed-ea.org/cableski/25GER011/" TargetMode="External"/><Relationship Id="rId78" Type="http://schemas.openxmlformats.org/officeDocument/2006/relationships/hyperlink" Target="https://www.iwwfed-ea.org/cableski/25GER012/" TargetMode="External"/><Relationship Id="rId81" Type="http://schemas.openxmlformats.org/officeDocument/2006/relationships/hyperlink" Target="https://www.iwwfed-ea.org/cableski/25POL006/" TargetMode="External"/><Relationship Id="rId86" Type="http://schemas.openxmlformats.org/officeDocument/2006/relationships/hyperlink" Target="https://iwwfed-ea.net/cableski/25EURO13/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https://iwwfed-ea.org/cableski/rl2025/wbw/index.php?skier=AUT982024277" TargetMode="External"/><Relationship Id="rId9" Type="http://schemas.openxmlformats.org/officeDocument/2006/relationships/hyperlink" Target="https://iwwfed-ea.org/cableski/rl2025/wbw/index.php?skier=SVK88200156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iwwfed-ea.org/cableski/rl2025/wbw/index.php?skier=IWF100200010" TargetMode="External"/><Relationship Id="rId18" Type="http://schemas.openxmlformats.org/officeDocument/2006/relationships/hyperlink" Target="https://iwwfed-ea.org/cableski/rl2025/wbw/index.php?skier=GER582023886" TargetMode="External"/><Relationship Id="rId26" Type="http://schemas.openxmlformats.org/officeDocument/2006/relationships/hyperlink" Target="https://iwwfed-ea.org/cableski/rl2025/wbw/index.php?skier=SVK912001565" TargetMode="External"/><Relationship Id="rId39" Type="http://schemas.openxmlformats.org/officeDocument/2006/relationships/hyperlink" Target="https://www.iwwfed-ea.org/cableski/25GER012/" TargetMode="External"/><Relationship Id="rId21" Type="http://schemas.openxmlformats.org/officeDocument/2006/relationships/hyperlink" Target="https://www.iwwfed-ea.org/cableski/25EURO14/" TargetMode="External"/><Relationship Id="rId34" Type="http://schemas.openxmlformats.org/officeDocument/2006/relationships/hyperlink" Target="https://www.iwwfed-ea.org/cableski/25GER011/" TargetMode="External"/><Relationship Id="rId42" Type="http://schemas.openxmlformats.org/officeDocument/2006/relationships/hyperlink" Target="https://www.iwwfed-ea.org/cableski/25POL006/" TargetMode="External"/><Relationship Id="rId47" Type="http://schemas.openxmlformats.org/officeDocument/2006/relationships/hyperlink" Target="https://www.iwwfed-ea.org/cableski/25POL006/" TargetMode="External"/><Relationship Id="rId50" Type="http://schemas.openxmlformats.org/officeDocument/2006/relationships/hyperlink" Target="https://www.iwwfed-ea.org/cableski/25POL006/" TargetMode="External"/><Relationship Id="rId55" Type="http://schemas.openxmlformats.org/officeDocument/2006/relationships/hyperlink" Target="https://iwwfed-ea.org/cableski/rl2025/wbw/index.php?skier=POL982020639" TargetMode="External"/><Relationship Id="rId63" Type="http://schemas.openxmlformats.org/officeDocument/2006/relationships/hyperlink" Target="https://iwwfed-ea.net/cableski/26NED002/" TargetMode="External"/><Relationship Id="rId68" Type="http://schemas.openxmlformats.org/officeDocument/2006/relationships/hyperlink" Target="https://iwwfed-ea.net/cableski/26SVK004/" TargetMode="External"/><Relationship Id="rId76" Type="http://schemas.openxmlformats.org/officeDocument/2006/relationships/hyperlink" Target="https://iwwfed-ea.net/cableski/26SVK004/" TargetMode="External"/><Relationship Id="rId84" Type="http://schemas.openxmlformats.org/officeDocument/2006/relationships/hyperlink" Target="https://www.iwwfed-ea.net/cableski/26GER013/" TargetMode="External"/><Relationship Id="rId89" Type="http://schemas.openxmlformats.org/officeDocument/2006/relationships/drawing" Target="../drawings/drawing2.xml"/><Relationship Id="rId7" Type="http://schemas.openxmlformats.org/officeDocument/2006/relationships/hyperlink" Target="https://www.iwwfed-ea.org/cableski/25SVK008/" TargetMode="External"/><Relationship Id="rId71" Type="http://schemas.openxmlformats.org/officeDocument/2006/relationships/hyperlink" Target="https://iwwfed-ea.net/cableski/rl2026/wbw/index.php?skier=GER982016425" TargetMode="External"/><Relationship Id="rId2" Type="http://schemas.openxmlformats.org/officeDocument/2006/relationships/hyperlink" Target="https://www.iwwfed-ea.org/cableski/25AUT008/" TargetMode="External"/><Relationship Id="rId16" Type="http://schemas.openxmlformats.org/officeDocument/2006/relationships/hyperlink" Target="https://iwwfed-ea.org/cableski/rl2025/wbw/index.php?skier=IWF100200024" TargetMode="External"/><Relationship Id="rId29" Type="http://schemas.openxmlformats.org/officeDocument/2006/relationships/hyperlink" Target="https://iwwfed-ea.org/cableski/rl2025/wbw/index.php?skier=POL702023300" TargetMode="External"/><Relationship Id="rId11" Type="http://schemas.openxmlformats.org/officeDocument/2006/relationships/hyperlink" Target="https://iwwfed-ea.org/cableski/rl2025/wbw/index.php?skier=IWF100200015" TargetMode="External"/><Relationship Id="rId24" Type="http://schemas.openxmlformats.org/officeDocument/2006/relationships/hyperlink" Target="https://iwwfed-ea.org/cableski/rl2025/wbw/index.php?skier=POL982020520" TargetMode="External"/><Relationship Id="rId32" Type="http://schemas.openxmlformats.org/officeDocument/2006/relationships/hyperlink" Target="https://iwwfed-ea.org/cableski/rl2025/wbw/index.php?skier=SVK882001566" TargetMode="External"/><Relationship Id="rId37" Type="http://schemas.openxmlformats.org/officeDocument/2006/relationships/hyperlink" Target="https://www.iwwfed-ea.org/cableski/25EURO13/" TargetMode="External"/><Relationship Id="rId40" Type="http://schemas.openxmlformats.org/officeDocument/2006/relationships/hyperlink" Target="https://www.iwwfed-ea.org/cableski/25POL006/" TargetMode="External"/><Relationship Id="rId45" Type="http://schemas.openxmlformats.org/officeDocument/2006/relationships/hyperlink" Target="https://iwwfed-ea.org/cableski/rl2025/wbw/index.php?skier=POL982020520" TargetMode="External"/><Relationship Id="rId53" Type="http://schemas.openxmlformats.org/officeDocument/2006/relationships/hyperlink" Target="https://iwwfed-ea.org/cableski/rl2025/wbw/index.php?skier=POL982020619" TargetMode="External"/><Relationship Id="rId58" Type="http://schemas.openxmlformats.org/officeDocument/2006/relationships/hyperlink" Target="https://iwwfed-ea.org/cableski/rl2025/wbw/index.php?skier=POL982020553" TargetMode="External"/><Relationship Id="rId66" Type="http://schemas.openxmlformats.org/officeDocument/2006/relationships/hyperlink" Target="https://iwwfed-ea.org/cableski/rl2025/wbw/index.php?skier=GER982016690" TargetMode="External"/><Relationship Id="rId74" Type="http://schemas.openxmlformats.org/officeDocument/2006/relationships/hyperlink" Target="https://iwwfed-ea.net/cableski/26SVK004/" TargetMode="External"/><Relationship Id="rId79" Type="http://schemas.openxmlformats.org/officeDocument/2006/relationships/hyperlink" Target="https://iwwfed-ea.net/cableski/rl2026/wbw/index.php?skier=POL762023298" TargetMode="External"/><Relationship Id="rId87" Type="http://schemas.openxmlformats.org/officeDocument/2006/relationships/hyperlink" Target="https://www.iwwfed-ea.net/cableski/26POL005/" TargetMode="External"/><Relationship Id="rId5" Type="http://schemas.openxmlformats.org/officeDocument/2006/relationships/hyperlink" Target="https://www.iwwfed-ea.org/cableski/25EURO13/" TargetMode="External"/><Relationship Id="rId61" Type="http://schemas.openxmlformats.org/officeDocument/2006/relationships/hyperlink" Target="https://www.iwwfed-ea.org/cableski/rl2025/eame/index.php?skier=GER982016430" TargetMode="External"/><Relationship Id="rId82" Type="http://schemas.openxmlformats.org/officeDocument/2006/relationships/hyperlink" Target="https://www.iwwfed-ea.net/cableski/26GER013/" TargetMode="External"/><Relationship Id="rId19" Type="http://schemas.openxmlformats.org/officeDocument/2006/relationships/hyperlink" Target="https://iwwfed-ea.org/cableski/rl2025/wbw/index.php?skier=NED432001096" TargetMode="External"/><Relationship Id="rId4" Type="http://schemas.openxmlformats.org/officeDocument/2006/relationships/hyperlink" Target="https://www.iwwfed-ea.org/cableski/25POL005/" TargetMode="External"/><Relationship Id="rId9" Type="http://schemas.openxmlformats.org/officeDocument/2006/relationships/hyperlink" Target="https://iwwfed-ea.org/cableski/rl2025/wbw/index.php?skier=SVK632001639" TargetMode="External"/><Relationship Id="rId14" Type="http://schemas.openxmlformats.org/officeDocument/2006/relationships/hyperlink" Target="https://iwwfed-ea.org/cableski/rl2025/wbw/index.php?skier=GER982016549" TargetMode="External"/><Relationship Id="rId22" Type="http://schemas.openxmlformats.org/officeDocument/2006/relationships/hyperlink" Target="https://iwwfed-ea.org/cableski/rl2025/wbw/index.php?skier=POL262024026" TargetMode="External"/><Relationship Id="rId27" Type="http://schemas.openxmlformats.org/officeDocument/2006/relationships/hyperlink" Target="https://iwwfed-ea.org/cableski/rl2025/wbw/index.php?skier=IWF100200035" TargetMode="External"/><Relationship Id="rId30" Type="http://schemas.openxmlformats.org/officeDocument/2006/relationships/hyperlink" Target="https://iwwfed-ea.org/cableski/rl2025/wbw/index.php?skier=GER672001573" TargetMode="External"/><Relationship Id="rId35" Type="http://schemas.openxmlformats.org/officeDocument/2006/relationships/hyperlink" Target="https://www.iwwfed-ea.org/cableski/25POL006/" TargetMode="External"/><Relationship Id="rId43" Type="http://schemas.openxmlformats.org/officeDocument/2006/relationships/hyperlink" Target="https://iwwfed-ea.org/cableski/rl2025/wbw/index.php?skier=POL262024026" TargetMode="External"/><Relationship Id="rId48" Type="http://schemas.openxmlformats.org/officeDocument/2006/relationships/hyperlink" Target="https://www.iwwfed-ea.org/cableski/25POL006/" TargetMode="External"/><Relationship Id="rId56" Type="http://schemas.openxmlformats.org/officeDocument/2006/relationships/hyperlink" Target="https://iwwfed-ea.org/cableski/rl2025/wbw/index.php?skier=POL982020573" TargetMode="External"/><Relationship Id="rId64" Type="http://schemas.openxmlformats.org/officeDocument/2006/relationships/hyperlink" Target="https://www.iwwfed-ea.org/cableski/25EURO13/" TargetMode="External"/><Relationship Id="rId69" Type="http://schemas.openxmlformats.org/officeDocument/2006/relationships/hyperlink" Target="https://iwwfed-ea.net/cableski/rl2026/wbw/index.php?skier=GER982016470" TargetMode="External"/><Relationship Id="rId77" Type="http://schemas.openxmlformats.org/officeDocument/2006/relationships/hyperlink" Target="https://iwwfed-ea.net/cableski/rl2026/wbw/index.php?skier=GER92024828" TargetMode="External"/><Relationship Id="rId8" Type="http://schemas.openxmlformats.org/officeDocument/2006/relationships/hyperlink" Target="https://iwwfed-ea.org/cableski/rl2025/wbw/index.php?skier=SVK152001558" TargetMode="External"/><Relationship Id="rId51" Type="http://schemas.openxmlformats.org/officeDocument/2006/relationships/hyperlink" Target="https://www.iwwfed-ea.org/cableski/25POL006/" TargetMode="External"/><Relationship Id="rId72" Type="http://schemas.openxmlformats.org/officeDocument/2006/relationships/hyperlink" Target="https://iwwfed-ea.net/cableski/26GER009/" TargetMode="External"/><Relationship Id="rId80" Type="http://schemas.openxmlformats.org/officeDocument/2006/relationships/hyperlink" Target="https://iwwfed-ea.net/cableski/25EURO13/" TargetMode="External"/><Relationship Id="rId85" Type="http://schemas.openxmlformats.org/officeDocument/2006/relationships/hyperlink" Target="https://www.iwwfed-ea.net/cableski/26GER013/" TargetMode="External"/><Relationship Id="rId3" Type="http://schemas.openxmlformats.org/officeDocument/2006/relationships/hyperlink" Target="https://www.iwwfed-ea.org/cableski/25GER001/" TargetMode="External"/><Relationship Id="rId12" Type="http://schemas.openxmlformats.org/officeDocument/2006/relationships/hyperlink" Target="https://iwwfed-ea.org/cableski/rl2025/wbw/index.php?skier=IWF100200012" TargetMode="External"/><Relationship Id="rId17" Type="http://schemas.openxmlformats.org/officeDocument/2006/relationships/hyperlink" Target="https://iwwfed-ea.org/cableski/rl2025/wbw/index.php?skier=POL262001619" TargetMode="External"/><Relationship Id="rId25" Type="http://schemas.openxmlformats.org/officeDocument/2006/relationships/hyperlink" Target="https://iwwfed-ea.org/cableski/rl2025/wbw/index.php?skier=GER842001729" TargetMode="External"/><Relationship Id="rId33" Type="http://schemas.openxmlformats.org/officeDocument/2006/relationships/hyperlink" Target="https://iwwfed-ea.org/cableski/rl2025/wbw/index.php?skier=AUT982024277" TargetMode="External"/><Relationship Id="rId38" Type="http://schemas.openxmlformats.org/officeDocument/2006/relationships/hyperlink" Target="https://www.iwwfed-ea.org/cableski/25SVK008/" TargetMode="External"/><Relationship Id="rId46" Type="http://schemas.openxmlformats.org/officeDocument/2006/relationships/hyperlink" Target="https://iwwfed-ea.org/cableski/rl2025/wbw/index.php?skier=GER842001729" TargetMode="External"/><Relationship Id="rId59" Type="http://schemas.openxmlformats.org/officeDocument/2006/relationships/hyperlink" Target="https://iwwfed-ea.org/cableski/rl2025/wbw/index.php?skier=GER982016631" TargetMode="External"/><Relationship Id="rId67" Type="http://schemas.openxmlformats.org/officeDocument/2006/relationships/hyperlink" Target="https://iwwfed-ea.net/cableski/26GER009/" TargetMode="External"/><Relationship Id="rId20" Type="http://schemas.openxmlformats.org/officeDocument/2006/relationships/hyperlink" Target="https://iwwfed-ea.org/cableski/rl2025/wbw/index.php?skier=AUT982024277" TargetMode="External"/><Relationship Id="rId41" Type="http://schemas.openxmlformats.org/officeDocument/2006/relationships/hyperlink" Target="https://www.iwwfed-ea.org/cableski/25POL006/" TargetMode="External"/><Relationship Id="rId54" Type="http://schemas.openxmlformats.org/officeDocument/2006/relationships/hyperlink" Target="https://iwwfed-ea.org/cableski/rl2025/wbw/index.php?skier=POL982020599" TargetMode="External"/><Relationship Id="rId62" Type="http://schemas.openxmlformats.org/officeDocument/2006/relationships/hyperlink" Target="https://iwwfed-ea.net/cableski/26GER009/" TargetMode="External"/><Relationship Id="rId70" Type="http://schemas.openxmlformats.org/officeDocument/2006/relationships/hyperlink" Target="https://iwwfed-ea.net/cableski/26AUT003/" TargetMode="External"/><Relationship Id="rId75" Type="http://schemas.openxmlformats.org/officeDocument/2006/relationships/hyperlink" Target="https://iwwfed-ea.org/cableski/rl2025/wbw/index.php?skier=GER622001607" TargetMode="External"/><Relationship Id="rId83" Type="http://schemas.openxmlformats.org/officeDocument/2006/relationships/hyperlink" Target="https://www.iwwfed-ea.net/cableski/26GER013/" TargetMode="External"/><Relationship Id="rId88" Type="http://schemas.openxmlformats.org/officeDocument/2006/relationships/printerSettings" Target="../printerSettings/printerSettings2.bin"/><Relationship Id="rId1" Type="http://schemas.openxmlformats.org/officeDocument/2006/relationships/hyperlink" Target="https://www.iwwfed-ea.org/cableski/25EURO14/" TargetMode="External"/><Relationship Id="rId6" Type="http://schemas.openxmlformats.org/officeDocument/2006/relationships/hyperlink" Target="https://www.iwwfed-ea.org/cableski/25EURO13/" TargetMode="External"/><Relationship Id="rId15" Type="http://schemas.openxmlformats.org/officeDocument/2006/relationships/hyperlink" Target="https://iwwfed-ea.org/cableski/rl2025/wbw/index.php?skier=SVK882001566" TargetMode="External"/><Relationship Id="rId23" Type="http://schemas.openxmlformats.org/officeDocument/2006/relationships/hyperlink" Target="https://iwwfed-ea.org/cableski/rl2025/wbw/index.php?skier=POL582023304" TargetMode="External"/><Relationship Id="rId28" Type="http://schemas.openxmlformats.org/officeDocument/2006/relationships/hyperlink" Target="https://iwwfed-ea.org/cableski/rl2025/wbw/index.php?skier=IWF100200015" TargetMode="External"/><Relationship Id="rId36" Type="http://schemas.openxmlformats.org/officeDocument/2006/relationships/hyperlink" Target="https://www.iwwfed-ea.org/cableski/25EURO13/" TargetMode="External"/><Relationship Id="rId49" Type="http://schemas.openxmlformats.org/officeDocument/2006/relationships/hyperlink" Target="https://www.iwwfed-ea.org/cableski/25POL006/" TargetMode="External"/><Relationship Id="rId57" Type="http://schemas.openxmlformats.org/officeDocument/2006/relationships/hyperlink" Target="https://iwwfed-ea.org/cableski/rl2025/wbw/index.php?skier=POL982020562" TargetMode="External"/><Relationship Id="rId10" Type="http://schemas.openxmlformats.org/officeDocument/2006/relationships/hyperlink" Target="https://iwwfed-ea.org/cableski/rl2025/wbw/index.php?skier=IWF100200035" TargetMode="External"/><Relationship Id="rId31" Type="http://schemas.openxmlformats.org/officeDocument/2006/relationships/hyperlink" Target="https://iwwfed-ea.org/cableski/rl2025/wbw/index.php?skier=POL762023298" TargetMode="External"/><Relationship Id="rId44" Type="http://schemas.openxmlformats.org/officeDocument/2006/relationships/hyperlink" Target="https://iwwfed-ea.org/cableski/rl2025/wbw/index.php?skier=POL582023304" TargetMode="External"/><Relationship Id="rId52" Type="http://schemas.openxmlformats.org/officeDocument/2006/relationships/hyperlink" Target="https://iwwfed-ea.org/cableski/rl2025/wbw/index.php?skier=GER982016690" TargetMode="External"/><Relationship Id="rId60" Type="http://schemas.openxmlformats.org/officeDocument/2006/relationships/hyperlink" Target="https://www.iwwfed-ea.org/cableski/25GER012/" TargetMode="External"/><Relationship Id="rId65" Type="http://schemas.openxmlformats.org/officeDocument/2006/relationships/hyperlink" Target="https://iwwfed-ea.net/cableski/rl2026/wbw/index.php?skier=SVK272001748" TargetMode="External"/><Relationship Id="rId73" Type="http://schemas.openxmlformats.org/officeDocument/2006/relationships/hyperlink" Target="https://iwwfed-ea.net/cableski/rl2026/wbw/index.php?skier=ISR982001419" TargetMode="External"/><Relationship Id="rId78" Type="http://schemas.openxmlformats.org/officeDocument/2006/relationships/hyperlink" Target="https://iwwfed-ea.net/cableski/25EURO13/" TargetMode="External"/><Relationship Id="rId81" Type="http://schemas.openxmlformats.org/officeDocument/2006/relationships/hyperlink" Target="https://www.iwwfed-ea.net/cableski/26GER013/" TargetMode="External"/><Relationship Id="rId86" Type="http://schemas.openxmlformats.org/officeDocument/2006/relationships/hyperlink" Target="https://www.iwwfed-ea.net/cableski/26GER013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iwwfed-ea.org/cableski/rl2025/wbw/index.php?skier=POL982020513" TargetMode="External"/><Relationship Id="rId18" Type="http://schemas.openxmlformats.org/officeDocument/2006/relationships/hyperlink" Target="https://iwwfed-ea.org/cableski/rl2025/wbw/index.php?skier=GER982016470" TargetMode="External"/><Relationship Id="rId26" Type="http://schemas.openxmlformats.org/officeDocument/2006/relationships/hyperlink" Target="https://www.iwwfed-ea.org/cableski/25AUT030/" TargetMode="External"/><Relationship Id="rId39" Type="http://schemas.openxmlformats.org/officeDocument/2006/relationships/hyperlink" Target="https://www.iwwfed-ea.org/cableski/25POL005/" TargetMode="External"/><Relationship Id="rId21" Type="http://schemas.openxmlformats.org/officeDocument/2006/relationships/hyperlink" Target="https://iwwfed-ea.org/cableski/rl2025/wbw/index.php?skier=IWF100200003" TargetMode="External"/><Relationship Id="rId34" Type="http://schemas.openxmlformats.org/officeDocument/2006/relationships/hyperlink" Target="https://www.iwwfed-ea.org/cableski/25POL006/" TargetMode="External"/><Relationship Id="rId42" Type="http://schemas.openxmlformats.org/officeDocument/2006/relationships/hyperlink" Target="https://iwwfed-ea.org/cableski/rl2025/wbw/index.php?skier=GER842001729" TargetMode="External"/><Relationship Id="rId47" Type="http://schemas.openxmlformats.org/officeDocument/2006/relationships/hyperlink" Target="https://iwwfed-ea.org/cableski/rl2025/wbw/index.php?skier=POL702023300" TargetMode="External"/><Relationship Id="rId50" Type="http://schemas.openxmlformats.org/officeDocument/2006/relationships/hyperlink" Target="https://iwwfed-ea.org/cableski/rl2025/wbw/index.php?skier=POL982020553" TargetMode="External"/><Relationship Id="rId55" Type="http://schemas.openxmlformats.org/officeDocument/2006/relationships/hyperlink" Target="https://www.iwwfed-ea.org/cableski/25POL006/" TargetMode="External"/><Relationship Id="rId63" Type="http://schemas.openxmlformats.org/officeDocument/2006/relationships/hyperlink" Target="https://iwwfed-ea.net/cableski/26NED002/" TargetMode="External"/><Relationship Id="rId68" Type="http://schemas.openxmlformats.org/officeDocument/2006/relationships/hyperlink" Target="https://iwwfed-ea.net/cableski/26SVK004/" TargetMode="External"/><Relationship Id="rId76" Type="http://schemas.openxmlformats.org/officeDocument/2006/relationships/hyperlink" Target="https://iwwfed-ea.org/cableski/rl2025/wbw/index.php?skier=GER672001573" TargetMode="External"/><Relationship Id="rId7" Type="http://schemas.openxmlformats.org/officeDocument/2006/relationships/hyperlink" Target="https://iwwfed-ea.org/cableski/rl2025/wbw/index.php?skier=AUT982024277" TargetMode="External"/><Relationship Id="rId71" Type="http://schemas.openxmlformats.org/officeDocument/2006/relationships/hyperlink" Target="https://iwwfed-ea.net/cableski/26SVK004/" TargetMode="External"/><Relationship Id="rId2" Type="http://schemas.openxmlformats.org/officeDocument/2006/relationships/hyperlink" Target="https://iwwfed-ea.org/cableski/rl2025/wbw/index.php?skier=SVK062001561" TargetMode="External"/><Relationship Id="rId16" Type="http://schemas.openxmlformats.org/officeDocument/2006/relationships/hyperlink" Target="https://iwwfed-ea.org/cableski/rl2025/wbw/index.php?skier=POL582023304" TargetMode="External"/><Relationship Id="rId29" Type="http://schemas.openxmlformats.org/officeDocument/2006/relationships/hyperlink" Target="https://iwwfed-ea.org/cableski/rl2025/wbw/index.php?skier=ISR982001413" TargetMode="External"/><Relationship Id="rId11" Type="http://schemas.openxmlformats.org/officeDocument/2006/relationships/hyperlink" Target="https://iwwfed-ea.org/cableski/rl2025/wbw/index.php?skier=SVK152001558" TargetMode="External"/><Relationship Id="rId24" Type="http://schemas.openxmlformats.org/officeDocument/2006/relationships/hyperlink" Target="https://iwwfed-ea.org/cableski/rl2025/wbw/index.php?skier=POL182001654" TargetMode="External"/><Relationship Id="rId32" Type="http://schemas.openxmlformats.org/officeDocument/2006/relationships/hyperlink" Target="https://www.iwwfed-ea.org/cableski/25GER012/" TargetMode="External"/><Relationship Id="rId37" Type="http://schemas.openxmlformats.org/officeDocument/2006/relationships/hyperlink" Target="https://iwwfed-ea.org/cableski/rl2025/wbw/index.php?skier=POL982020513" TargetMode="External"/><Relationship Id="rId40" Type="http://schemas.openxmlformats.org/officeDocument/2006/relationships/hyperlink" Target="https://iwwfed-ea.org/cableski/rl2025/wbw/index.php?skier=GER982016470" TargetMode="External"/><Relationship Id="rId45" Type="http://schemas.openxmlformats.org/officeDocument/2006/relationships/hyperlink" Target="https://iwwfed-ea.org/cableski/rl2025/wbw/index.php?skier=POL762023298" TargetMode="External"/><Relationship Id="rId53" Type="http://schemas.openxmlformats.org/officeDocument/2006/relationships/hyperlink" Target="https://iwwfed-ea.org/cableski/rl2025/wbw/index.php?skier=SVK912001565" TargetMode="External"/><Relationship Id="rId58" Type="http://schemas.openxmlformats.org/officeDocument/2006/relationships/hyperlink" Target="https://iwwfed-ea.net/cableski/26AUT003/" TargetMode="External"/><Relationship Id="rId66" Type="http://schemas.openxmlformats.org/officeDocument/2006/relationships/hyperlink" Target="https://iwwfed-ea.net/cableski/26NED002/" TargetMode="External"/><Relationship Id="rId74" Type="http://schemas.openxmlformats.org/officeDocument/2006/relationships/hyperlink" Target="https://iwwfed-ea.org/cableski/rl2025/wbw/index.php?skier=POL762023298" TargetMode="External"/><Relationship Id="rId79" Type="http://schemas.openxmlformats.org/officeDocument/2006/relationships/hyperlink" Target="https://www.iwwfed-ea.org/cableski/25POL005/" TargetMode="External"/><Relationship Id="rId5" Type="http://schemas.openxmlformats.org/officeDocument/2006/relationships/hyperlink" Target="https://iwwfed-ea.org/cableski/rl2025/wbw/index.php?skier=GER582023886" TargetMode="External"/><Relationship Id="rId61" Type="http://schemas.openxmlformats.org/officeDocument/2006/relationships/hyperlink" Target="https://iwwfed-ea.net/cableski/26SVK004/" TargetMode="External"/><Relationship Id="rId10" Type="http://schemas.openxmlformats.org/officeDocument/2006/relationships/hyperlink" Target="https://www.iwwfed-ea.org/cableski/25POL005/" TargetMode="External"/><Relationship Id="rId19" Type="http://schemas.openxmlformats.org/officeDocument/2006/relationships/hyperlink" Target="https://iwwfed-ea.org/cableski/rl2025/wbw/index.php?skier=GER842001729" TargetMode="External"/><Relationship Id="rId31" Type="http://schemas.openxmlformats.org/officeDocument/2006/relationships/hyperlink" Target="https://iwwfed-ea.org/cableski/rl2025/wbw/index.php?skier=GER842001729" TargetMode="External"/><Relationship Id="rId44" Type="http://schemas.openxmlformats.org/officeDocument/2006/relationships/hyperlink" Target="https://iwwfed-ea.org/cableski/rl2025/wbw/index.php?skier=POL982020520" TargetMode="External"/><Relationship Id="rId52" Type="http://schemas.openxmlformats.org/officeDocument/2006/relationships/hyperlink" Target="https://iwwfed-ea.org/cableski/rl2025/wbw/index.php?skier=SVK882001566" TargetMode="External"/><Relationship Id="rId60" Type="http://schemas.openxmlformats.org/officeDocument/2006/relationships/hyperlink" Target="https://www.iwwfed-ea.org/cableski/25POL005/" TargetMode="External"/><Relationship Id="rId65" Type="http://schemas.openxmlformats.org/officeDocument/2006/relationships/hyperlink" Target="https://iwwfed-ea.net/cableski/26NED002/" TargetMode="External"/><Relationship Id="rId73" Type="http://schemas.openxmlformats.org/officeDocument/2006/relationships/hyperlink" Target="https://iwwfed-ea.net/cableski/26SVK004/" TargetMode="External"/><Relationship Id="rId78" Type="http://schemas.openxmlformats.org/officeDocument/2006/relationships/hyperlink" Target="https://iwwfed-ea.net/cableski/26SVK004/" TargetMode="External"/><Relationship Id="rId4" Type="http://schemas.openxmlformats.org/officeDocument/2006/relationships/hyperlink" Target="https://www.iwwfed-ea.org/cableski/25AUT008/" TargetMode="External"/><Relationship Id="rId9" Type="http://schemas.openxmlformats.org/officeDocument/2006/relationships/hyperlink" Target="https://iwwfed-ea.org/cableski/rl2025/wbw/index.php?skier=POL622001316" TargetMode="External"/><Relationship Id="rId14" Type="http://schemas.openxmlformats.org/officeDocument/2006/relationships/hyperlink" Target="https://iwwfed-ea.org/cableski/rl2025/wbw/index.php?skier=POL262001619" TargetMode="External"/><Relationship Id="rId22" Type="http://schemas.openxmlformats.org/officeDocument/2006/relationships/hyperlink" Target="https://www.iwwfed-ea.org/cableski/25EURO14/" TargetMode="External"/><Relationship Id="rId27" Type="http://schemas.openxmlformats.org/officeDocument/2006/relationships/hyperlink" Target="https://iwwfed-ea.org/cableski/rl2025/wbw/index.php?skier=POL372001195" TargetMode="External"/><Relationship Id="rId30" Type="http://schemas.openxmlformats.org/officeDocument/2006/relationships/hyperlink" Target="https://iwwfed-ea.org/cableski/rl2025/wbw/index.php?skier=SVK882001566" TargetMode="External"/><Relationship Id="rId35" Type="http://schemas.openxmlformats.org/officeDocument/2006/relationships/hyperlink" Target="https://iwwfed-ea.org/cableski/rl2025/wbw/index.php?skier=GER672001573" TargetMode="External"/><Relationship Id="rId43" Type="http://schemas.openxmlformats.org/officeDocument/2006/relationships/hyperlink" Target="https://www.iwwfed-ea.org/cableski/25GER012/" TargetMode="External"/><Relationship Id="rId48" Type="http://schemas.openxmlformats.org/officeDocument/2006/relationships/hyperlink" Target="https://www.iwwfed-ea.org/cableski/25POL005/" TargetMode="External"/><Relationship Id="rId56" Type="http://schemas.openxmlformats.org/officeDocument/2006/relationships/hyperlink" Target="https://www.iwwfed-ea.org/cableski/25POL006/" TargetMode="External"/><Relationship Id="rId64" Type="http://schemas.openxmlformats.org/officeDocument/2006/relationships/hyperlink" Target="https://iwwfed-ea.net/cableski/26SVK004/" TargetMode="External"/><Relationship Id="rId69" Type="http://schemas.openxmlformats.org/officeDocument/2006/relationships/hyperlink" Target="https://iwwfed-ea.org/cableski/rl2025/wbw/index.php?skier=POL982020553" TargetMode="External"/><Relationship Id="rId77" Type="http://schemas.openxmlformats.org/officeDocument/2006/relationships/hyperlink" Target="https://iwwfed-ea.net/cableski/26SVK004/" TargetMode="External"/><Relationship Id="rId8" Type="http://schemas.openxmlformats.org/officeDocument/2006/relationships/hyperlink" Target="https://www.iwwfed-ea.org/cableski/25GER001/" TargetMode="External"/><Relationship Id="rId51" Type="http://schemas.openxmlformats.org/officeDocument/2006/relationships/hyperlink" Target="https://www.iwwfed-ea.org/cableski/25POL006/" TargetMode="External"/><Relationship Id="rId72" Type="http://schemas.openxmlformats.org/officeDocument/2006/relationships/hyperlink" Target="https://iwwfed-ea.net/cableski/26SVK004/" TargetMode="External"/><Relationship Id="rId80" Type="http://schemas.openxmlformats.org/officeDocument/2006/relationships/printerSettings" Target="../printerSettings/printerSettings3.bin"/><Relationship Id="rId3" Type="http://schemas.openxmlformats.org/officeDocument/2006/relationships/hyperlink" Target="https://iwwfed-ea.org/cableski/rl2025/wbw/index.php?skier=AUT652000927" TargetMode="External"/><Relationship Id="rId12" Type="http://schemas.openxmlformats.org/officeDocument/2006/relationships/hyperlink" Target="https://www.iwwfed-ea.org/cableski/25AUT008/" TargetMode="External"/><Relationship Id="rId17" Type="http://schemas.openxmlformats.org/officeDocument/2006/relationships/hyperlink" Target="https://www.iwwfed-ea.org/cableski/25POL005/" TargetMode="External"/><Relationship Id="rId25" Type="http://schemas.openxmlformats.org/officeDocument/2006/relationships/hyperlink" Target="https://iwwfed-ea.org/cableski/rl2025/wbw/index.php?skier=AUT712000925" TargetMode="External"/><Relationship Id="rId33" Type="http://schemas.openxmlformats.org/officeDocument/2006/relationships/hyperlink" Target="https://iwwfed-ea.org/cableski/rl2025/wbw/index.php?skier=POL982020639" TargetMode="External"/><Relationship Id="rId38" Type="http://schemas.openxmlformats.org/officeDocument/2006/relationships/hyperlink" Target="https://iwwfed-ea.org/cableski/rl2025/wbw/index.php?skier=POL582023304" TargetMode="External"/><Relationship Id="rId46" Type="http://schemas.openxmlformats.org/officeDocument/2006/relationships/hyperlink" Target="https://www.iwwfed-ea.org/cableski/25POL006/" TargetMode="External"/><Relationship Id="rId59" Type="http://schemas.openxmlformats.org/officeDocument/2006/relationships/hyperlink" Target="https://iwwfed-ea.net/cableski/26SVK004/" TargetMode="External"/><Relationship Id="rId67" Type="http://schemas.openxmlformats.org/officeDocument/2006/relationships/hyperlink" Target="https://www.iwwfed-ea.org/cableski/25GER001/" TargetMode="External"/><Relationship Id="rId20" Type="http://schemas.openxmlformats.org/officeDocument/2006/relationships/hyperlink" Target="https://www.iwwfed-ea.org/cableski/25GER012/" TargetMode="External"/><Relationship Id="rId41" Type="http://schemas.openxmlformats.org/officeDocument/2006/relationships/hyperlink" Target="https://iwwfed-ea.org/cableski/rl2025/wbw/index.php?skier=GER982016370" TargetMode="External"/><Relationship Id="rId54" Type="http://schemas.openxmlformats.org/officeDocument/2006/relationships/hyperlink" Target="https://www.iwwfed-ea.org/cableski/25GER010/" TargetMode="External"/><Relationship Id="rId62" Type="http://schemas.openxmlformats.org/officeDocument/2006/relationships/hyperlink" Target="https://iwwfed-ea.net/cableski/26SVK004/" TargetMode="External"/><Relationship Id="rId70" Type="http://schemas.openxmlformats.org/officeDocument/2006/relationships/hyperlink" Target="https://www.iwwfed-ea.org/cableski/25POL006/" TargetMode="External"/><Relationship Id="rId75" Type="http://schemas.openxmlformats.org/officeDocument/2006/relationships/hyperlink" Target="https://www.iwwfed-ea.org/cableski/25POL006/" TargetMode="External"/><Relationship Id="rId1" Type="http://schemas.openxmlformats.org/officeDocument/2006/relationships/hyperlink" Target="https://iwwfed-ea.org/cableski/rl2025/wbw/index.php?skier=ISR392001647" TargetMode="External"/><Relationship Id="rId6" Type="http://schemas.openxmlformats.org/officeDocument/2006/relationships/hyperlink" Target="https://www.iwwfed-ea.org/cableski/25GER014/" TargetMode="External"/><Relationship Id="rId15" Type="http://schemas.openxmlformats.org/officeDocument/2006/relationships/hyperlink" Target="https://www.iwwfed-ea.org/cableski/25POL005/" TargetMode="External"/><Relationship Id="rId23" Type="http://schemas.openxmlformats.org/officeDocument/2006/relationships/hyperlink" Target="https://iwwfed-ea.org/cableski/rl2025/wbw/index.php?skier=POL982020520" TargetMode="External"/><Relationship Id="rId28" Type="http://schemas.openxmlformats.org/officeDocument/2006/relationships/hyperlink" Target="https://www.iwwfed-ea.org/cableski/25POL006/" TargetMode="External"/><Relationship Id="rId36" Type="http://schemas.openxmlformats.org/officeDocument/2006/relationships/hyperlink" Target="https://iwwfed-ea.org/cableski/rl2025/wbw/index.php?skier=AUT982024277" TargetMode="External"/><Relationship Id="rId49" Type="http://schemas.openxmlformats.org/officeDocument/2006/relationships/hyperlink" Target="https://iwwfed-ea.org/cableski/rl2025/wbw/index.php?skier=ISR982001413" TargetMode="External"/><Relationship Id="rId57" Type="http://schemas.openxmlformats.org/officeDocument/2006/relationships/hyperlink" Target="https://iwwfed-ea.net/cableski/rl2026/wbw/index.php?skier=GER98201663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iwwfed-ea.org/cableski/rl2025/wbw/index.php?skier=SVK152001558" TargetMode="External"/><Relationship Id="rId13" Type="http://schemas.openxmlformats.org/officeDocument/2006/relationships/hyperlink" Target="https://iwwfed-ea.org/cableski/rl2025/wbw/index.php?skier=GER672001573" TargetMode="External"/><Relationship Id="rId18" Type="http://schemas.openxmlformats.org/officeDocument/2006/relationships/hyperlink" Target="https://iwwfed-ea.org/cableski/rl2025/wbw/index.php?skier=GER982016370" TargetMode="External"/><Relationship Id="rId26" Type="http://schemas.openxmlformats.org/officeDocument/2006/relationships/hyperlink" Target="https://iwwfed-ea.org/cableski/rl2025/wbw/index.php?skier=POL982020639" TargetMode="External"/><Relationship Id="rId39" Type="http://schemas.openxmlformats.org/officeDocument/2006/relationships/drawing" Target="../drawings/drawing3.xml"/><Relationship Id="rId3" Type="http://schemas.openxmlformats.org/officeDocument/2006/relationships/hyperlink" Target="https://iwwfed-ea.org/cableski/rl2025/wbw/index.php?skier=AUT652000927" TargetMode="External"/><Relationship Id="rId21" Type="http://schemas.openxmlformats.org/officeDocument/2006/relationships/hyperlink" Target="https://iwwfed-ea.org/cableski/rl2025/wbw/index.php?skier=POL702023300" TargetMode="External"/><Relationship Id="rId34" Type="http://schemas.openxmlformats.org/officeDocument/2006/relationships/hyperlink" Target="https://iwwfed-ea.net/cableski/rl2026/wbw/index.php?skier=SVK272001748" TargetMode="External"/><Relationship Id="rId7" Type="http://schemas.openxmlformats.org/officeDocument/2006/relationships/hyperlink" Target="https://iwwfed-ea.org/cableski/rl2025/wbw/index.php?skier=POL622001316" TargetMode="External"/><Relationship Id="rId12" Type="http://schemas.openxmlformats.org/officeDocument/2006/relationships/hyperlink" Target="https://iwwfed-ea.org/cableski/rl2025/wbw/index.php?skier=GER622001607" TargetMode="External"/><Relationship Id="rId17" Type="http://schemas.openxmlformats.org/officeDocument/2006/relationships/hyperlink" Target="https://iwwfed-ea.org/cableski/rl2025/wbw/index.php?skier=GER982016470" TargetMode="External"/><Relationship Id="rId25" Type="http://schemas.openxmlformats.org/officeDocument/2006/relationships/hyperlink" Target="https://iwwfed-ea.org/cableski/rl2025/wbw/index.php?skier=POL982020553" TargetMode="External"/><Relationship Id="rId33" Type="http://schemas.openxmlformats.org/officeDocument/2006/relationships/hyperlink" Target="https://www.iwwfed-ea.org/cableski/rl2025/eame/index.php?skier=GER982016430" TargetMode="External"/><Relationship Id="rId38" Type="http://schemas.openxmlformats.org/officeDocument/2006/relationships/printerSettings" Target="../printerSettings/printerSettings4.bin"/><Relationship Id="rId2" Type="http://schemas.openxmlformats.org/officeDocument/2006/relationships/hyperlink" Target="https://iwwfed-ea.org/cableski/rl2025/wbw/index.php?skier=SVK062001561" TargetMode="External"/><Relationship Id="rId16" Type="http://schemas.openxmlformats.org/officeDocument/2006/relationships/hyperlink" Target="https://iwwfed-ea.org/cableski/rl2025/wbw/index.php?skier=POL582023304" TargetMode="External"/><Relationship Id="rId20" Type="http://schemas.openxmlformats.org/officeDocument/2006/relationships/hyperlink" Target="https://iwwfed-ea.org/cableski/rl2025/wbw/index.php?skier=POL762023298" TargetMode="External"/><Relationship Id="rId29" Type="http://schemas.openxmlformats.org/officeDocument/2006/relationships/hyperlink" Target="https://iwwfed-ea.org/cableski/rl2025/wbw/index.php?skier=GER982016690" TargetMode="External"/><Relationship Id="rId1" Type="http://schemas.openxmlformats.org/officeDocument/2006/relationships/hyperlink" Target="https://iwwfed-ea.org/cableski/rl2025/wbw/index.php?skier=ISR392001647" TargetMode="External"/><Relationship Id="rId6" Type="http://schemas.openxmlformats.org/officeDocument/2006/relationships/hyperlink" Target="https://iwwfed-ea.org/cableski/rl2025/wbw/index.php?skier=AUT982024277" TargetMode="External"/><Relationship Id="rId11" Type="http://schemas.openxmlformats.org/officeDocument/2006/relationships/hyperlink" Target="https://iwwfed-ea.org/cableski/rl2025/wbw/index.php?skier=SVK882001566" TargetMode="External"/><Relationship Id="rId24" Type="http://schemas.openxmlformats.org/officeDocument/2006/relationships/hyperlink" Target="https://iwwfed-ea.org/cableski/rl2025/wbw/index.php?skier=GER842001729" TargetMode="External"/><Relationship Id="rId32" Type="http://schemas.openxmlformats.org/officeDocument/2006/relationships/hyperlink" Target="https://www.iwwfed-ea.org/cableski/rl2025/eame/index.php?skier=GER982016634" TargetMode="External"/><Relationship Id="rId37" Type="http://schemas.openxmlformats.org/officeDocument/2006/relationships/hyperlink" Target="https://iwwfed-ea.org/cableski/rl2025/wbw/index.php?skier=AUT982024277" TargetMode="External"/><Relationship Id="rId5" Type="http://schemas.openxmlformats.org/officeDocument/2006/relationships/hyperlink" Target="https://iwwfed-ea.org/cableski/rl2025/wbw/index.php?skier=GER672001573" TargetMode="External"/><Relationship Id="rId15" Type="http://schemas.openxmlformats.org/officeDocument/2006/relationships/hyperlink" Target="https://iwwfed-ea.org/cableski/rl2025/wbw/index.php?skier=POL982020513" TargetMode="External"/><Relationship Id="rId23" Type="http://schemas.openxmlformats.org/officeDocument/2006/relationships/hyperlink" Target="https://iwwfed-ea.org/cableski/rl2025/wbw/index.php?skier=SVK912001565" TargetMode="External"/><Relationship Id="rId28" Type="http://schemas.openxmlformats.org/officeDocument/2006/relationships/hyperlink" Target="https://iwwfed-ea.org/cableski/rl2025/wbw/index.php?skier=GER982016552" TargetMode="External"/><Relationship Id="rId36" Type="http://schemas.openxmlformats.org/officeDocument/2006/relationships/hyperlink" Target="https://www.iwwfed-ea.net/cableski/rl2026/eame/index.php?skier=SVK272001748" TargetMode="External"/><Relationship Id="rId10" Type="http://schemas.openxmlformats.org/officeDocument/2006/relationships/hyperlink" Target="https://iwwfed-ea.org/cableski/rl2025/wbw/index.php?skier=AUT712000925" TargetMode="External"/><Relationship Id="rId19" Type="http://schemas.openxmlformats.org/officeDocument/2006/relationships/hyperlink" Target="https://iwwfed-ea.org/cableski/rl2025/wbw/index.php?skier=POL982020520" TargetMode="External"/><Relationship Id="rId31" Type="http://schemas.openxmlformats.org/officeDocument/2006/relationships/hyperlink" Target="https://iwwfed-ea.org/cableski/rl2025/wbw/index.php?skier=GER982016631" TargetMode="External"/><Relationship Id="rId4" Type="http://schemas.openxmlformats.org/officeDocument/2006/relationships/hyperlink" Target="https://iwwfed-ea.org/cableski/rl2025/wbw/index.php?skier=GER582023886" TargetMode="External"/><Relationship Id="rId9" Type="http://schemas.openxmlformats.org/officeDocument/2006/relationships/hyperlink" Target="https://iwwfed-ea.org/cableski/rl2025/wbw/index.php?skier=POL982020513" TargetMode="External"/><Relationship Id="rId14" Type="http://schemas.openxmlformats.org/officeDocument/2006/relationships/hyperlink" Target="https://iwwfed-ea.org/cableski/rl2025/wbw/index.php?skier=AUT982024277" TargetMode="External"/><Relationship Id="rId22" Type="http://schemas.openxmlformats.org/officeDocument/2006/relationships/hyperlink" Target="https://iwwfed-ea.org/cableski/rl2025/wbw/index.php?skier=SVK882001566" TargetMode="External"/><Relationship Id="rId27" Type="http://schemas.openxmlformats.org/officeDocument/2006/relationships/hyperlink" Target="https://iwwfed-ea.org/cableski/rl2025/wbw/index.php?skier=POL582023304" TargetMode="External"/><Relationship Id="rId30" Type="http://schemas.openxmlformats.org/officeDocument/2006/relationships/hyperlink" Target="https://iwwfed-ea.org/cableski/rl2025/wbw/index.php?skier=POL982020573" TargetMode="External"/><Relationship Id="rId35" Type="http://schemas.openxmlformats.org/officeDocument/2006/relationships/hyperlink" Target="https://iwwfed-ea.org/cableski/rl2025/wbw/index.php?skier=POL582023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0"/>
  <sheetViews>
    <sheetView showWhiteSpace="0" view="pageLayout" topLeftCell="A78" zoomScaleNormal="100" workbookViewId="0">
      <selection activeCell="F77" sqref="F77"/>
    </sheetView>
  </sheetViews>
  <sheetFormatPr defaultRowHeight="15" x14ac:dyDescent="0.25"/>
  <cols>
    <col min="1" max="1" width="3.7109375" style="1" customWidth="1"/>
    <col min="2" max="2" width="18.7109375" customWidth="1"/>
    <col min="3" max="3" width="5.7109375" bestFit="1" customWidth="1"/>
    <col min="5" max="5" width="8.140625" customWidth="1"/>
    <col min="6" max="6" width="14.42578125" customWidth="1"/>
    <col min="7" max="7" width="7.7109375" customWidth="1"/>
    <col min="8" max="8" width="9.42578125" customWidth="1"/>
    <col min="9" max="9" width="6.7109375" customWidth="1"/>
    <col min="10" max="10" width="10.7109375" style="321" customWidth="1"/>
    <col min="11" max="20" width="9.140625" style="2"/>
    <col min="21" max="29" width="9.140625" style="1"/>
  </cols>
  <sheetData>
    <row r="1" spans="1:10" ht="18.75" customHeight="1" x14ac:dyDescent="0.25">
      <c r="A1" s="614" t="s">
        <v>191</v>
      </c>
      <c r="B1" s="614"/>
      <c r="C1" s="614"/>
      <c r="D1" s="614"/>
      <c r="E1" s="614"/>
      <c r="F1" s="614"/>
      <c r="G1" s="614"/>
      <c r="H1" s="614"/>
      <c r="I1" s="614"/>
      <c r="J1" s="614"/>
    </row>
    <row r="2" spans="1:10" ht="15.75" x14ac:dyDescent="0.25">
      <c r="A2" s="614" t="s">
        <v>355</v>
      </c>
      <c r="B2" s="614"/>
      <c r="C2" s="614"/>
      <c r="D2" s="614"/>
      <c r="E2" s="614"/>
      <c r="F2" s="614"/>
      <c r="G2" s="614"/>
      <c r="H2" s="614"/>
      <c r="I2" s="614"/>
      <c r="J2" s="614"/>
    </row>
    <row r="3" spans="1:10" ht="15.75" x14ac:dyDescent="0.25">
      <c r="A3" s="99"/>
      <c r="B3" s="326"/>
      <c r="C3" s="326"/>
      <c r="D3" s="326"/>
      <c r="E3" s="326" t="s">
        <v>192</v>
      </c>
      <c r="F3" s="326"/>
      <c r="G3" s="326"/>
      <c r="H3" s="326"/>
      <c r="I3" s="326"/>
      <c r="J3" s="326"/>
    </row>
    <row r="4" spans="1:10" ht="15.75" x14ac:dyDescent="0.25">
      <c r="A4" s="99"/>
      <c r="B4" s="139"/>
      <c r="C4" s="139"/>
      <c r="D4" s="139"/>
      <c r="E4" s="139" t="s">
        <v>193</v>
      </c>
      <c r="F4" s="139"/>
      <c r="G4" s="139"/>
      <c r="H4" s="139"/>
      <c r="I4" s="139"/>
      <c r="J4" s="139"/>
    </row>
    <row r="5" spans="1:10" ht="15.75" x14ac:dyDescent="0.25">
      <c r="A5" s="75"/>
      <c r="B5" s="100" t="s">
        <v>144</v>
      </c>
      <c r="C5" s="99"/>
      <c r="D5" s="113" t="s">
        <v>209</v>
      </c>
      <c r="E5" s="101"/>
      <c r="F5" s="99"/>
      <c r="G5" s="76"/>
      <c r="H5" s="76"/>
      <c r="I5" s="76"/>
      <c r="J5" s="77"/>
    </row>
    <row r="6" spans="1:10" ht="15.75" x14ac:dyDescent="0.25">
      <c r="A6" s="612" t="s">
        <v>117</v>
      </c>
      <c r="B6" s="613"/>
      <c r="C6" s="617" t="s">
        <v>118</v>
      </c>
      <c r="D6" s="617" t="s">
        <v>119</v>
      </c>
      <c r="E6" s="617" t="s">
        <v>120</v>
      </c>
      <c r="F6" s="620" t="s">
        <v>353</v>
      </c>
      <c r="G6" s="621"/>
      <c r="H6" s="621"/>
      <c r="I6" s="621"/>
      <c r="J6" s="622"/>
    </row>
    <row r="7" spans="1:10" ht="15" customHeight="1" x14ac:dyDescent="0.25">
      <c r="A7" s="623" t="s">
        <v>194</v>
      </c>
      <c r="B7" s="625" t="s">
        <v>195</v>
      </c>
      <c r="C7" s="618"/>
      <c r="D7" s="618"/>
      <c r="E7" s="618"/>
      <c r="F7" s="627" t="s">
        <v>126</v>
      </c>
      <c r="G7" s="627" t="s">
        <v>196</v>
      </c>
      <c r="H7" s="78" t="s">
        <v>127</v>
      </c>
      <c r="I7" s="629" t="s">
        <v>128</v>
      </c>
      <c r="J7" s="631" t="s">
        <v>129</v>
      </c>
    </row>
    <row r="8" spans="1:10" ht="15" customHeight="1" x14ac:dyDescent="0.25">
      <c r="A8" s="624"/>
      <c r="B8" s="626"/>
      <c r="C8" s="619"/>
      <c r="D8" s="619"/>
      <c r="E8" s="619"/>
      <c r="F8" s="628"/>
      <c r="G8" s="628"/>
      <c r="H8" s="78" t="s">
        <v>197</v>
      </c>
      <c r="I8" s="630"/>
      <c r="J8" s="632"/>
    </row>
    <row r="9" spans="1:10" ht="15.75" x14ac:dyDescent="0.25">
      <c r="A9" s="130">
        <v>1</v>
      </c>
      <c r="B9" s="270" t="s">
        <v>19</v>
      </c>
      <c r="C9" s="49" t="s">
        <v>15</v>
      </c>
      <c r="D9" s="72" t="s">
        <v>80</v>
      </c>
      <c r="E9" s="49" t="s">
        <v>18</v>
      </c>
      <c r="F9" s="271" t="s">
        <v>258</v>
      </c>
      <c r="G9" s="272">
        <v>62.25</v>
      </c>
      <c r="H9" s="273">
        <v>1000</v>
      </c>
      <c r="I9" s="123">
        <v>1</v>
      </c>
      <c r="J9" s="274" t="s">
        <v>261</v>
      </c>
    </row>
    <row r="10" spans="1:10" ht="15.75" x14ac:dyDescent="0.25">
      <c r="A10" s="130">
        <v>2</v>
      </c>
      <c r="B10" s="270" t="s">
        <v>56</v>
      </c>
      <c r="C10" s="49">
        <v>1989</v>
      </c>
      <c r="D10" s="72" t="s">
        <v>80</v>
      </c>
      <c r="E10" s="49" t="s">
        <v>1</v>
      </c>
      <c r="F10" s="275" t="s">
        <v>260</v>
      </c>
      <c r="G10" s="80">
        <v>61.25</v>
      </c>
      <c r="H10" s="273">
        <f t="shared" ref="H10:H39" si="0">G10*1000/62.25</f>
        <v>983.93574297188752</v>
      </c>
      <c r="I10" s="124">
        <v>2</v>
      </c>
      <c r="J10" s="274" t="s">
        <v>261</v>
      </c>
    </row>
    <row r="11" spans="1:10" ht="15.75" x14ac:dyDescent="0.25">
      <c r="A11" s="130">
        <v>3</v>
      </c>
      <c r="B11" s="270" t="s">
        <v>81</v>
      </c>
      <c r="C11" s="49">
        <v>1998</v>
      </c>
      <c r="D11" s="72" t="s">
        <v>80</v>
      </c>
      <c r="E11" s="49" t="s">
        <v>18</v>
      </c>
      <c r="F11" s="23" t="s">
        <v>82</v>
      </c>
      <c r="G11" s="80">
        <v>61</v>
      </c>
      <c r="H11" s="273">
        <f t="shared" si="0"/>
        <v>979.9196787148594</v>
      </c>
      <c r="I11" s="125">
        <v>3</v>
      </c>
      <c r="J11" s="266" t="s">
        <v>6</v>
      </c>
    </row>
    <row r="12" spans="1:10" ht="15.75" x14ac:dyDescent="0.25">
      <c r="A12" s="130">
        <v>4</v>
      </c>
      <c r="B12" s="270" t="s">
        <v>0</v>
      </c>
      <c r="C12" s="49" t="s">
        <v>2</v>
      </c>
      <c r="D12" s="70" t="s">
        <v>207</v>
      </c>
      <c r="E12" s="49" t="s">
        <v>1</v>
      </c>
      <c r="F12" s="23" t="s">
        <v>82</v>
      </c>
      <c r="G12" s="80">
        <v>61</v>
      </c>
      <c r="H12" s="273">
        <f t="shared" si="0"/>
        <v>979.9196787148594</v>
      </c>
      <c r="I12" s="126">
        <v>4</v>
      </c>
      <c r="J12" s="523" t="s">
        <v>359</v>
      </c>
    </row>
    <row r="13" spans="1:10" ht="15.75" x14ac:dyDescent="0.25">
      <c r="A13" s="130">
        <v>5</v>
      </c>
      <c r="B13" s="270" t="s">
        <v>63</v>
      </c>
      <c r="C13" s="49">
        <v>1992</v>
      </c>
      <c r="D13" s="72" t="s">
        <v>80</v>
      </c>
      <c r="E13" s="49" t="s">
        <v>1</v>
      </c>
      <c r="F13" s="275" t="s">
        <v>83</v>
      </c>
      <c r="G13" s="80">
        <v>57</v>
      </c>
      <c r="H13" s="273">
        <f t="shared" si="0"/>
        <v>915.6626506024096</v>
      </c>
      <c r="I13" s="127">
        <v>5</v>
      </c>
      <c r="J13" s="555" t="s">
        <v>259</v>
      </c>
    </row>
    <row r="14" spans="1:10" ht="15.75" x14ac:dyDescent="0.25">
      <c r="A14" s="130">
        <v>6</v>
      </c>
      <c r="B14" s="270" t="s">
        <v>121</v>
      </c>
      <c r="C14" s="24">
        <v>2002</v>
      </c>
      <c r="D14" s="72" t="s">
        <v>80</v>
      </c>
      <c r="E14" s="69" t="s">
        <v>122</v>
      </c>
      <c r="F14" s="276" t="s">
        <v>179</v>
      </c>
      <c r="G14" s="54">
        <v>55</v>
      </c>
      <c r="H14" s="273">
        <f t="shared" si="0"/>
        <v>883.53413654618475</v>
      </c>
      <c r="I14" s="128">
        <v>6</v>
      </c>
      <c r="J14" s="407" t="s">
        <v>130</v>
      </c>
    </row>
    <row r="15" spans="1:10" ht="15.75" x14ac:dyDescent="0.25">
      <c r="A15" s="130">
        <v>7</v>
      </c>
      <c r="B15" s="270" t="s">
        <v>17</v>
      </c>
      <c r="C15" s="49">
        <v>2002</v>
      </c>
      <c r="D15" s="72" t="s">
        <v>80</v>
      </c>
      <c r="E15" s="49" t="s">
        <v>18</v>
      </c>
      <c r="F15" s="306" t="s">
        <v>262</v>
      </c>
      <c r="G15" s="54">
        <v>55</v>
      </c>
      <c r="H15" s="273">
        <f t="shared" si="0"/>
        <v>883.53413654618475</v>
      </c>
      <c r="I15" s="40">
        <v>7</v>
      </c>
      <c r="J15" s="274" t="s">
        <v>259</v>
      </c>
    </row>
    <row r="16" spans="1:10" ht="15.75" x14ac:dyDescent="0.25">
      <c r="A16" s="130">
        <v>8</v>
      </c>
      <c r="B16" s="270" t="s">
        <v>131</v>
      </c>
      <c r="C16" s="24">
        <v>2006</v>
      </c>
      <c r="D16" s="72" t="s">
        <v>134</v>
      </c>
      <c r="E16" s="69" t="s">
        <v>122</v>
      </c>
      <c r="F16" s="23" t="s">
        <v>180</v>
      </c>
      <c r="G16" s="54">
        <v>53.5</v>
      </c>
      <c r="H16" s="273">
        <f t="shared" si="0"/>
        <v>859.43775100401604</v>
      </c>
      <c r="I16" s="128">
        <v>8</v>
      </c>
      <c r="J16" s="407" t="s">
        <v>130</v>
      </c>
    </row>
    <row r="17" spans="1:10" ht="15.75" x14ac:dyDescent="0.25">
      <c r="A17" s="130">
        <v>9</v>
      </c>
      <c r="B17" s="270" t="s">
        <v>42</v>
      </c>
      <c r="C17" s="49" t="s">
        <v>33</v>
      </c>
      <c r="D17" s="72" t="s">
        <v>80</v>
      </c>
      <c r="E17" s="49" t="s">
        <v>43</v>
      </c>
      <c r="F17" s="306" t="s">
        <v>263</v>
      </c>
      <c r="G17" s="80">
        <v>52.5</v>
      </c>
      <c r="H17" s="273">
        <f t="shared" si="0"/>
        <v>843.37349397590367</v>
      </c>
      <c r="I17" s="128">
        <v>9</v>
      </c>
      <c r="J17" s="274" t="s">
        <v>259</v>
      </c>
    </row>
    <row r="18" spans="1:10" ht="15.75" x14ac:dyDescent="0.25">
      <c r="A18" s="130">
        <v>10</v>
      </c>
      <c r="B18" s="270" t="s">
        <v>40</v>
      </c>
      <c r="C18" s="49" t="s">
        <v>22</v>
      </c>
      <c r="D18" s="72" t="s">
        <v>80</v>
      </c>
      <c r="E18" s="49" t="s">
        <v>14</v>
      </c>
      <c r="F18" s="23" t="s">
        <v>88</v>
      </c>
      <c r="G18" s="80">
        <v>51.25</v>
      </c>
      <c r="H18" s="273">
        <f t="shared" si="0"/>
        <v>823.29317269076307</v>
      </c>
      <c r="I18" s="128">
        <v>10</v>
      </c>
      <c r="J18" s="266" t="s">
        <v>5</v>
      </c>
    </row>
    <row r="19" spans="1:10" ht="15.75" x14ac:dyDescent="0.25">
      <c r="A19" s="130">
        <v>11</v>
      </c>
      <c r="B19" s="270" t="s">
        <v>132</v>
      </c>
      <c r="C19" s="24">
        <v>2004</v>
      </c>
      <c r="D19" s="72" t="s">
        <v>80</v>
      </c>
      <c r="E19" s="69" t="s">
        <v>122</v>
      </c>
      <c r="F19" s="23" t="s">
        <v>181</v>
      </c>
      <c r="G19" s="54">
        <v>50</v>
      </c>
      <c r="H19" s="273">
        <f t="shared" si="0"/>
        <v>803.21285140562247</v>
      </c>
      <c r="I19" s="277" t="s">
        <v>264</v>
      </c>
      <c r="J19" s="407" t="s">
        <v>130</v>
      </c>
    </row>
    <row r="20" spans="1:10" ht="16.5" customHeight="1" thickBot="1" x14ac:dyDescent="0.3">
      <c r="A20" s="131">
        <v>12</v>
      </c>
      <c r="B20" s="278" t="s">
        <v>136</v>
      </c>
      <c r="C20" s="64">
        <v>2002</v>
      </c>
      <c r="D20" s="64" t="s">
        <v>80</v>
      </c>
      <c r="E20" s="246" t="s">
        <v>122</v>
      </c>
      <c r="F20" s="279" t="s">
        <v>182</v>
      </c>
      <c r="G20" s="241">
        <v>50</v>
      </c>
      <c r="H20" s="273">
        <f t="shared" si="0"/>
        <v>803.21285140562247</v>
      </c>
      <c r="I20" s="280" t="s">
        <v>264</v>
      </c>
      <c r="J20" s="408" t="s">
        <v>130</v>
      </c>
    </row>
    <row r="21" spans="1:10" ht="16.5" thickTop="1" x14ac:dyDescent="0.25">
      <c r="A21" s="130">
        <v>14</v>
      </c>
      <c r="B21" s="270" t="s">
        <v>50</v>
      </c>
      <c r="C21" s="49" t="s">
        <v>44</v>
      </c>
      <c r="D21" s="27" t="s">
        <v>207</v>
      </c>
      <c r="E21" s="49" t="s">
        <v>14</v>
      </c>
      <c r="F21" s="25" t="s">
        <v>84</v>
      </c>
      <c r="G21" s="80">
        <v>49</v>
      </c>
      <c r="H21" s="273">
        <f t="shared" si="0"/>
        <v>787.14859437750999</v>
      </c>
      <c r="I21" s="281" t="s">
        <v>265</v>
      </c>
      <c r="J21" s="266" t="s">
        <v>16</v>
      </c>
    </row>
    <row r="22" spans="1:10" ht="15.75" x14ac:dyDescent="0.25">
      <c r="A22" s="282">
        <v>15</v>
      </c>
      <c r="B22" s="283" t="s">
        <v>26</v>
      </c>
      <c r="C22" s="284" t="s">
        <v>28</v>
      </c>
      <c r="D22" s="27" t="s">
        <v>207</v>
      </c>
      <c r="E22" s="284" t="s">
        <v>14</v>
      </c>
      <c r="F22" s="285" t="s">
        <v>84</v>
      </c>
      <c r="G22" s="79">
        <v>49</v>
      </c>
      <c r="H22" s="273">
        <f t="shared" si="0"/>
        <v>787.14859437750999</v>
      </c>
      <c r="I22" s="281" t="s">
        <v>265</v>
      </c>
      <c r="J22" s="286" t="s">
        <v>29</v>
      </c>
    </row>
    <row r="23" spans="1:10" ht="15.75" x14ac:dyDescent="0.25">
      <c r="A23" s="130">
        <v>16</v>
      </c>
      <c r="B23" s="270" t="s">
        <v>123</v>
      </c>
      <c r="C23" s="24">
        <v>2004</v>
      </c>
      <c r="D23" s="27" t="s">
        <v>80</v>
      </c>
      <c r="E23" s="69" t="s">
        <v>122</v>
      </c>
      <c r="F23" s="26" t="s">
        <v>84</v>
      </c>
      <c r="G23" s="54">
        <v>49</v>
      </c>
      <c r="H23" s="273">
        <f t="shared" si="0"/>
        <v>787.14859437750999</v>
      </c>
      <c r="I23" s="287" t="s">
        <v>265</v>
      </c>
      <c r="J23" s="407" t="s">
        <v>130</v>
      </c>
    </row>
    <row r="24" spans="1:10" ht="15.75" x14ac:dyDescent="0.25">
      <c r="A24" s="282">
        <v>17</v>
      </c>
      <c r="B24" s="288" t="s">
        <v>54</v>
      </c>
      <c r="C24" s="56" t="s">
        <v>44</v>
      </c>
      <c r="D24" s="27" t="s">
        <v>207</v>
      </c>
      <c r="E24" s="56" t="s">
        <v>18</v>
      </c>
      <c r="F24" s="32" t="s">
        <v>177</v>
      </c>
      <c r="G24" s="80">
        <v>48</v>
      </c>
      <c r="H24" s="273">
        <f t="shared" si="0"/>
        <v>771.08433734939763</v>
      </c>
      <c r="I24" s="269">
        <v>17</v>
      </c>
      <c r="J24" s="312" t="s">
        <v>261</v>
      </c>
    </row>
    <row r="25" spans="1:10" ht="15.75" customHeight="1" x14ac:dyDescent="0.25">
      <c r="A25" s="130">
        <v>18</v>
      </c>
      <c r="B25" s="270" t="s">
        <v>49</v>
      </c>
      <c r="C25" s="325">
        <v>1999</v>
      </c>
      <c r="D25" s="27" t="s">
        <v>80</v>
      </c>
      <c r="E25" s="325" t="s">
        <v>21</v>
      </c>
      <c r="F25" s="24" t="s">
        <v>90</v>
      </c>
      <c r="G25" s="80">
        <v>46</v>
      </c>
      <c r="H25" s="273">
        <f t="shared" si="0"/>
        <v>738.95582329317267</v>
      </c>
      <c r="I25" s="244"/>
      <c r="J25" s="266" t="s">
        <v>24</v>
      </c>
    </row>
    <row r="26" spans="1:10" ht="15.75" customHeight="1" x14ac:dyDescent="0.25">
      <c r="A26" s="282">
        <v>19</v>
      </c>
      <c r="B26" s="270" t="s">
        <v>37</v>
      </c>
      <c r="C26" s="325" t="s">
        <v>38</v>
      </c>
      <c r="D26" s="27" t="s">
        <v>207</v>
      </c>
      <c r="E26" s="325" t="s">
        <v>18</v>
      </c>
      <c r="F26" s="323" t="s">
        <v>90</v>
      </c>
      <c r="G26" s="80">
        <v>46</v>
      </c>
      <c r="H26" s="273">
        <f t="shared" si="0"/>
        <v>738.95582329317267</v>
      </c>
      <c r="I26" s="244"/>
      <c r="J26" s="266" t="s">
        <v>7</v>
      </c>
    </row>
    <row r="27" spans="1:10" ht="15.75" x14ac:dyDescent="0.25">
      <c r="A27" s="130">
        <v>20</v>
      </c>
      <c r="B27" s="270" t="s">
        <v>69</v>
      </c>
      <c r="C27" s="325">
        <v>1998</v>
      </c>
      <c r="D27" s="27" t="s">
        <v>80</v>
      </c>
      <c r="E27" s="325" t="s">
        <v>1</v>
      </c>
      <c r="F27" s="323" t="s">
        <v>90</v>
      </c>
      <c r="G27" s="80">
        <v>46</v>
      </c>
      <c r="H27" s="273">
        <f t="shared" si="0"/>
        <v>738.95582329317267</v>
      </c>
      <c r="I27" s="244"/>
      <c r="J27" s="274" t="s">
        <v>5</v>
      </c>
    </row>
    <row r="28" spans="1:10" ht="15.75" x14ac:dyDescent="0.25">
      <c r="A28" s="282">
        <v>21</v>
      </c>
      <c r="B28" s="270" t="s">
        <v>133</v>
      </c>
      <c r="C28" s="323">
        <v>2008</v>
      </c>
      <c r="D28" s="27" t="s">
        <v>134</v>
      </c>
      <c r="E28" s="69" t="s">
        <v>122</v>
      </c>
      <c r="F28" s="323" t="s">
        <v>183</v>
      </c>
      <c r="G28" s="54">
        <v>46</v>
      </c>
      <c r="H28" s="273">
        <f t="shared" si="0"/>
        <v>738.95582329317267</v>
      </c>
      <c r="I28" s="244"/>
      <c r="J28" s="407" t="s">
        <v>184</v>
      </c>
    </row>
    <row r="29" spans="1:10" ht="15.75" x14ac:dyDescent="0.25">
      <c r="A29" s="130">
        <v>22</v>
      </c>
      <c r="B29" s="270" t="s">
        <v>77</v>
      </c>
      <c r="C29" s="28" t="s">
        <v>28</v>
      </c>
      <c r="D29" s="27" t="s">
        <v>134</v>
      </c>
      <c r="E29" s="15" t="s">
        <v>43</v>
      </c>
      <c r="F29" s="27" t="s">
        <v>85</v>
      </c>
      <c r="G29" s="80">
        <v>45</v>
      </c>
      <c r="H29" s="273">
        <f t="shared" si="0"/>
        <v>722.89156626506019</v>
      </c>
      <c r="I29" s="247"/>
      <c r="J29" s="274" t="s">
        <v>259</v>
      </c>
    </row>
    <row r="30" spans="1:10" ht="15.75" x14ac:dyDescent="0.25">
      <c r="A30" s="282">
        <v>23</v>
      </c>
      <c r="B30" s="270" t="s">
        <v>135</v>
      </c>
      <c r="C30" s="323">
        <v>2010</v>
      </c>
      <c r="D30" s="27" t="s">
        <v>134</v>
      </c>
      <c r="E30" s="69" t="s">
        <v>122</v>
      </c>
      <c r="F30" s="24" t="s">
        <v>185</v>
      </c>
      <c r="G30" s="54">
        <v>45</v>
      </c>
      <c r="H30" s="273">
        <f t="shared" si="0"/>
        <v>722.89156626506019</v>
      </c>
      <c r="I30" s="40"/>
      <c r="J30" s="407" t="s">
        <v>186</v>
      </c>
    </row>
    <row r="31" spans="1:10" ht="15.75" x14ac:dyDescent="0.25">
      <c r="A31" s="130">
        <v>24</v>
      </c>
      <c r="B31" s="51" t="s">
        <v>125</v>
      </c>
      <c r="C31" s="323">
        <v>2010</v>
      </c>
      <c r="D31" s="27" t="s">
        <v>134</v>
      </c>
      <c r="E31" s="69" t="s">
        <v>122</v>
      </c>
      <c r="F31" s="417" t="s">
        <v>366</v>
      </c>
      <c r="G31" s="80">
        <v>45</v>
      </c>
      <c r="H31" s="273">
        <f t="shared" si="0"/>
        <v>722.89156626506019</v>
      </c>
      <c r="I31" s="549"/>
      <c r="J31" s="407" t="s">
        <v>396</v>
      </c>
    </row>
    <row r="32" spans="1:10" ht="15.75" x14ac:dyDescent="0.25">
      <c r="A32" s="282">
        <v>25</v>
      </c>
      <c r="B32" s="270" t="s">
        <v>35</v>
      </c>
      <c r="C32" s="325" t="s">
        <v>22</v>
      </c>
      <c r="D32" s="27" t="s">
        <v>80</v>
      </c>
      <c r="E32" s="325" t="s">
        <v>18</v>
      </c>
      <c r="F32" s="24" t="s">
        <v>87</v>
      </c>
      <c r="G32" s="80">
        <v>44.5</v>
      </c>
      <c r="H32" s="273">
        <f t="shared" si="0"/>
        <v>714.85943775100407</v>
      </c>
      <c r="I32" s="40"/>
      <c r="J32" s="266" t="s">
        <v>12</v>
      </c>
    </row>
    <row r="33" spans="1:29" ht="15.75" x14ac:dyDescent="0.25">
      <c r="A33" s="130">
        <v>26</v>
      </c>
      <c r="B33" s="270" t="s">
        <v>39</v>
      </c>
      <c r="C33" s="49" t="s">
        <v>38</v>
      </c>
      <c r="D33" s="27" t="s">
        <v>207</v>
      </c>
      <c r="E33" s="49" t="s">
        <v>21</v>
      </c>
      <c r="F33" s="24" t="s">
        <v>91</v>
      </c>
      <c r="G33" s="80">
        <v>44</v>
      </c>
      <c r="H33" s="273">
        <f t="shared" si="0"/>
        <v>706.82730923694783</v>
      </c>
      <c r="I33" s="40"/>
      <c r="J33" s="266" t="s">
        <v>24</v>
      </c>
    </row>
    <row r="34" spans="1:29" ht="15.75" x14ac:dyDescent="0.25">
      <c r="A34" s="282">
        <v>27</v>
      </c>
      <c r="B34" s="270" t="s">
        <v>9</v>
      </c>
      <c r="C34" s="325">
        <v>1994</v>
      </c>
      <c r="D34" s="27" t="s">
        <v>80</v>
      </c>
      <c r="E34" s="325" t="s">
        <v>10</v>
      </c>
      <c r="F34" s="323" t="s">
        <v>91</v>
      </c>
      <c r="G34" s="80">
        <v>44</v>
      </c>
      <c r="H34" s="273">
        <f t="shared" si="0"/>
        <v>706.82730923694783</v>
      </c>
      <c r="I34" s="556"/>
      <c r="J34" s="266" t="s">
        <v>3</v>
      </c>
      <c r="U34" s="321"/>
      <c r="V34" s="321"/>
      <c r="W34" s="321"/>
      <c r="X34" s="321"/>
      <c r="Y34" s="321"/>
      <c r="Z34" s="321"/>
      <c r="AA34" s="321"/>
      <c r="AB34" s="321"/>
      <c r="AC34" s="321"/>
    </row>
    <row r="35" spans="1:29" ht="15.75" x14ac:dyDescent="0.25">
      <c r="A35" s="130">
        <v>28</v>
      </c>
      <c r="B35" s="270" t="s">
        <v>137</v>
      </c>
      <c r="C35" s="325" t="s">
        <v>62</v>
      </c>
      <c r="D35" s="27" t="s">
        <v>27</v>
      </c>
      <c r="E35" s="69" t="s">
        <v>122</v>
      </c>
      <c r="F35" s="417" t="s">
        <v>91</v>
      </c>
      <c r="G35" s="80">
        <v>44</v>
      </c>
      <c r="H35" s="273">
        <f t="shared" si="0"/>
        <v>706.82730923694783</v>
      </c>
      <c r="I35" s="40"/>
      <c r="J35" s="407" t="s">
        <v>331</v>
      </c>
    </row>
    <row r="36" spans="1:29" ht="15.75" x14ac:dyDescent="0.25">
      <c r="A36" s="282">
        <v>29</v>
      </c>
      <c r="B36" s="288" t="s">
        <v>124</v>
      </c>
      <c r="C36" s="32">
        <v>2010</v>
      </c>
      <c r="D36" s="27" t="s">
        <v>134</v>
      </c>
      <c r="E36" s="141" t="s">
        <v>122</v>
      </c>
      <c r="F36" s="323" t="s">
        <v>187</v>
      </c>
      <c r="G36" s="54">
        <v>44</v>
      </c>
      <c r="H36" s="273">
        <f t="shared" si="0"/>
        <v>706.82730923694783</v>
      </c>
      <c r="I36" s="564"/>
      <c r="J36" s="407" t="s">
        <v>396</v>
      </c>
    </row>
    <row r="37" spans="1:29" ht="15.75" x14ac:dyDescent="0.25">
      <c r="A37" s="130">
        <v>30</v>
      </c>
      <c r="B37" s="288" t="s">
        <v>142</v>
      </c>
      <c r="C37" s="323">
        <v>2009</v>
      </c>
      <c r="D37" s="27" t="s">
        <v>134</v>
      </c>
      <c r="E37" s="69" t="s">
        <v>122</v>
      </c>
      <c r="F37" s="418" t="s">
        <v>367</v>
      </c>
      <c r="G37" s="80">
        <v>41</v>
      </c>
      <c r="H37" s="273">
        <f t="shared" si="0"/>
        <v>658.63453815261039</v>
      </c>
      <c r="I37" s="105"/>
      <c r="J37" s="407" t="s">
        <v>346</v>
      </c>
    </row>
    <row r="38" spans="1:29" ht="18.75" customHeight="1" x14ac:dyDescent="0.3">
      <c r="A38" s="282">
        <v>31</v>
      </c>
      <c r="B38" s="270" t="s">
        <v>139</v>
      </c>
      <c r="C38" s="323">
        <v>2009</v>
      </c>
      <c r="D38" s="27" t="s">
        <v>134</v>
      </c>
      <c r="E38" s="141" t="s">
        <v>122</v>
      </c>
      <c r="F38" s="24" t="s">
        <v>189</v>
      </c>
      <c r="G38" s="248">
        <v>35</v>
      </c>
      <c r="H38" s="273">
        <f t="shared" si="0"/>
        <v>562.24899598393574</v>
      </c>
      <c r="I38" s="105"/>
      <c r="J38" s="411" t="s">
        <v>130</v>
      </c>
    </row>
    <row r="39" spans="1:29" ht="18.75" customHeight="1" x14ac:dyDescent="0.3">
      <c r="A39" s="130">
        <v>32</v>
      </c>
      <c r="B39" s="270" t="s">
        <v>141</v>
      </c>
      <c r="C39" s="24">
        <v>2009</v>
      </c>
      <c r="D39" s="27" t="s">
        <v>134</v>
      </c>
      <c r="E39" s="69" t="s">
        <v>122</v>
      </c>
      <c r="F39" s="24" t="s">
        <v>190</v>
      </c>
      <c r="G39" s="248">
        <v>33</v>
      </c>
      <c r="H39" s="273">
        <f t="shared" si="0"/>
        <v>530.1204819277109</v>
      </c>
      <c r="I39" s="105"/>
      <c r="J39" s="411" t="s">
        <v>130</v>
      </c>
    </row>
    <row r="40" spans="1:29" ht="18.75" customHeight="1" x14ac:dyDescent="0.25">
      <c r="A40" s="99"/>
      <c r="B40" s="437" t="s">
        <v>270</v>
      </c>
      <c r="C40" s="438"/>
      <c r="D40" s="438"/>
      <c r="E40" s="439"/>
      <c r="F40" s="440"/>
      <c r="G40" s="400" t="s">
        <v>4</v>
      </c>
      <c r="H40" s="441"/>
      <c r="I40" s="442"/>
      <c r="J40" s="99"/>
      <c r="K40"/>
      <c r="L40"/>
      <c r="M40"/>
      <c r="N40"/>
      <c r="O40"/>
      <c r="P40"/>
      <c r="Q40"/>
      <c r="R40"/>
    </row>
    <row r="41" spans="1:29" ht="15.75" x14ac:dyDescent="0.25">
      <c r="A41" s="99"/>
      <c r="B41" s="443" t="s">
        <v>268</v>
      </c>
      <c r="C41" s="438"/>
      <c r="D41" s="444" t="s">
        <v>269</v>
      </c>
      <c r="E41" s="442"/>
      <c r="F41" s="445"/>
      <c r="G41" s="445"/>
      <c r="H41" s="441"/>
      <c r="I41" s="442"/>
      <c r="J41" s="99"/>
      <c r="K41"/>
      <c r="L41"/>
      <c r="M41"/>
      <c r="N41"/>
      <c r="O41"/>
      <c r="P41"/>
      <c r="Q41"/>
      <c r="R41"/>
    </row>
    <row r="42" spans="1:29" ht="18.75" customHeight="1" x14ac:dyDescent="0.25">
      <c r="A42" s="99"/>
      <c r="B42" s="99"/>
      <c r="C42" s="99"/>
      <c r="D42" s="99"/>
      <c r="E42" s="99"/>
      <c r="F42" s="99"/>
      <c r="G42" s="99"/>
      <c r="H42" s="99"/>
      <c r="I42" s="99"/>
      <c r="J42" s="99"/>
      <c r="K42"/>
      <c r="L42"/>
      <c r="M42"/>
      <c r="N42"/>
      <c r="O42"/>
      <c r="P42"/>
      <c r="Q42"/>
      <c r="R42"/>
    </row>
    <row r="43" spans="1:29" ht="15.75" customHeight="1" x14ac:dyDescent="0.25">
      <c r="A43" s="615" t="s">
        <v>389</v>
      </c>
      <c r="B43" s="615"/>
      <c r="C43" s="615"/>
      <c r="D43" s="615"/>
      <c r="E43" s="615"/>
      <c r="F43" s="615"/>
      <c r="G43" s="615"/>
      <c r="H43" s="615"/>
      <c r="I43" s="615"/>
      <c r="J43" s="615"/>
    </row>
    <row r="44" spans="1:29" ht="15" customHeight="1" x14ac:dyDescent="0.25">
      <c r="A44" s="616"/>
      <c r="B44" s="616"/>
      <c r="C44" s="616"/>
      <c r="D44" s="616"/>
      <c r="E44" s="616"/>
      <c r="F44" s="616"/>
      <c r="G44" s="616"/>
      <c r="H44" s="616"/>
      <c r="I44" s="616"/>
      <c r="J44" s="616"/>
    </row>
    <row r="45" spans="1:29" ht="15" customHeight="1" x14ac:dyDescent="0.25">
      <c r="A45" s="449"/>
      <c r="B45" s="449"/>
      <c r="C45" s="449"/>
      <c r="D45" s="449"/>
      <c r="E45" s="449"/>
      <c r="F45" s="449"/>
      <c r="G45" s="449"/>
      <c r="H45" s="449"/>
      <c r="I45" s="449"/>
      <c r="J45" s="449"/>
      <c r="U45" s="321"/>
      <c r="V45" s="321"/>
      <c r="W45" s="321"/>
      <c r="X45" s="321"/>
      <c r="Y45" s="321"/>
      <c r="Z45" s="321"/>
      <c r="AA45" s="321"/>
      <c r="AB45" s="321"/>
      <c r="AC45" s="321"/>
    </row>
    <row r="46" spans="1:29" ht="15" customHeight="1" x14ac:dyDescent="0.25">
      <c r="A46" s="449"/>
      <c r="B46" s="449"/>
      <c r="C46" s="449"/>
      <c r="D46" s="449"/>
      <c r="E46" s="449"/>
      <c r="F46" s="449"/>
      <c r="G46" s="449"/>
      <c r="H46" s="449"/>
      <c r="I46" s="449"/>
      <c r="J46" s="449"/>
      <c r="U46" s="321"/>
      <c r="V46" s="321"/>
      <c r="W46" s="321"/>
      <c r="X46" s="321"/>
      <c r="Y46" s="321"/>
      <c r="Z46" s="321"/>
      <c r="AA46" s="321"/>
      <c r="AB46" s="321"/>
      <c r="AC46" s="321"/>
    </row>
    <row r="47" spans="1:29" x14ac:dyDescent="0.25">
      <c r="A47" s="99"/>
      <c r="B47" s="99"/>
      <c r="C47" s="99"/>
      <c r="D47" s="99"/>
      <c r="E47" s="99"/>
      <c r="F47" s="99"/>
      <c r="G47" s="99"/>
      <c r="H47" s="99"/>
      <c r="I47" s="99"/>
      <c r="J47" s="99"/>
    </row>
    <row r="48" spans="1:29" x14ac:dyDescent="0.25">
      <c r="A48" s="99"/>
      <c r="B48" s="99"/>
      <c r="C48" s="99"/>
      <c r="D48" s="99"/>
      <c r="E48" s="99"/>
      <c r="F48" s="99"/>
      <c r="G48" s="99"/>
      <c r="H48" s="99"/>
      <c r="I48" s="99"/>
      <c r="J48" s="99"/>
    </row>
    <row r="50" spans="1:10" ht="15" customHeight="1" x14ac:dyDescent="0.25">
      <c r="A50" s="614" t="s">
        <v>191</v>
      </c>
      <c r="B50" s="614"/>
      <c r="C50" s="614"/>
      <c r="D50" s="614"/>
      <c r="E50" s="614"/>
      <c r="F50" s="614"/>
      <c r="G50" s="614"/>
      <c r="H50" s="614"/>
      <c r="I50" s="614"/>
      <c r="J50" s="614"/>
    </row>
    <row r="51" spans="1:10" ht="15.75" x14ac:dyDescent="0.25">
      <c r="A51" s="614" t="s">
        <v>355</v>
      </c>
      <c r="B51" s="614"/>
      <c r="C51" s="614"/>
      <c r="D51" s="614"/>
      <c r="E51" s="614"/>
      <c r="F51" s="614"/>
      <c r="G51" s="614"/>
      <c r="H51" s="614"/>
      <c r="I51" s="614"/>
      <c r="J51" s="614"/>
    </row>
    <row r="52" spans="1:10" ht="15.75" x14ac:dyDescent="0.25">
      <c r="A52" s="614" t="s">
        <v>192</v>
      </c>
      <c r="B52" s="614"/>
      <c r="C52" s="614"/>
      <c r="D52" s="614"/>
      <c r="E52" s="614"/>
      <c r="F52" s="614"/>
      <c r="G52" s="614"/>
      <c r="H52" s="614"/>
      <c r="I52" s="614"/>
      <c r="J52" s="614"/>
    </row>
    <row r="53" spans="1:10" ht="15.75" x14ac:dyDescent="0.25">
      <c r="A53" s="611" t="s">
        <v>215</v>
      </c>
      <c r="B53" s="611"/>
      <c r="C53" s="611"/>
      <c r="D53" s="611"/>
      <c r="E53" s="611"/>
      <c r="F53" s="611"/>
      <c r="G53" s="611"/>
      <c r="H53" s="611"/>
      <c r="I53" s="611"/>
      <c r="J53" s="611"/>
    </row>
    <row r="54" spans="1:10" ht="15.75" x14ac:dyDescent="0.25">
      <c r="A54" s="75"/>
      <c r="B54" s="100" t="s">
        <v>144</v>
      </c>
      <c r="C54" s="99"/>
      <c r="D54" s="113" t="s">
        <v>209</v>
      </c>
      <c r="E54" s="101"/>
      <c r="F54" s="99"/>
      <c r="G54" s="98" t="s">
        <v>79</v>
      </c>
      <c r="H54" s="99"/>
      <c r="I54" s="99"/>
    </row>
    <row r="55" spans="1:10" ht="15.75" x14ac:dyDescent="0.25">
      <c r="A55" s="612" t="s">
        <v>208</v>
      </c>
      <c r="B55" s="613"/>
      <c r="C55" s="617" t="s">
        <v>118</v>
      </c>
      <c r="D55" s="617" t="s">
        <v>119</v>
      </c>
      <c r="E55" s="617" t="s">
        <v>120</v>
      </c>
      <c r="F55" s="620" t="s">
        <v>353</v>
      </c>
      <c r="G55" s="621"/>
      <c r="H55" s="621"/>
      <c r="I55" s="621"/>
      <c r="J55" s="622"/>
    </row>
    <row r="56" spans="1:10" ht="12" customHeight="1" x14ac:dyDescent="0.25">
      <c r="A56" s="623" t="s">
        <v>194</v>
      </c>
      <c r="B56" s="625" t="s">
        <v>195</v>
      </c>
      <c r="C56" s="618"/>
      <c r="D56" s="618"/>
      <c r="E56" s="618"/>
      <c r="F56" s="627" t="s">
        <v>126</v>
      </c>
      <c r="G56" s="627" t="s">
        <v>196</v>
      </c>
      <c r="H56" s="78" t="s">
        <v>127</v>
      </c>
      <c r="I56" s="629" t="s">
        <v>128</v>
      </c>
      <c r="J56" s="631" t="s">
        <v>129</v>
      </c>
    </row>
    <row r="57" spans="1:10" ht="15" customHeight="1" x14ac:dyDescent="0.25">
      <c r="A57" s="624"/>
      <c r="B57" s="626"/>
      <c r="C57" s="619"/>
      <c r="D57" s="619"/>
      <c r="E57" s="619"/>
      <c r="F57" s="628"/>
      <c r="G57" s="628"/>
      <c r="H57" s="78" t="s">
        <v>197</v>
      </c>
      <c r="I57" s="630"/>
      <c r="J57" s="632"/>
    </row>
    <row r="58" spans="1:10" ht="15.75" x14ac:dyDescent="0.25">
      <c r="A58" s="89">
        <v>1</v>
      </c>
      <c r="B58" s="270" t="s">
        <v>0</v>
      </c>
      <c r="C58" s="25" t="s">
        <v>2</v>
      </c>
      <c r="D58" s="85" t="s">
        <v>134</v>
      </c>
      <c r="E58" s="11" t="s">
        <v>1</v>
      </c>
      <c r="F58" s="497" t="s">
        <v>82</v>
      </c>
      <c r="G58" s="495">
        <v>67</v>
      </c>
      <c r="H58" s="71">
        <v>1000</v>
      </c>
      <c r="I58" s="123">
        <v>1</v>
      </c>
      <c r="J58" s="274" t="s">
        <v>259</v>
      </c>
    </row>
    <row r="59" spans="1:10" ht="15.75" x14ac:dyDescent="0.25">
      <c r="A59" s="4">
        <v>2</v>
      </c>
      <c r="B59" s="270" t="s">
        <v>50</v>
      </c>
      <c r="C59" s="28">
        <v>2008</v>
      </c>
      <c r="D59" s="85" t="s">
        <v>134</v>
      </c>
      <c r="E59" s="11" t="s">
        <v>14</v>
      </c>
      <c r="F59" s="27" t="s">
        <v>84</v>
      </c>
      <c r="G59" s="80">
        <v>55</v>
      </c>
      <c r="H59" s="68">
        <f>G59*1000/67</f>
        <v>820.8955223880597</v>
      </c>
      <c r="I59" s="245" t="s">
        <v>256</v>
      </c>
      <c r="J59" s="3" t="s">
        <v>16</v>
      </c>
    </row>
    <row r="60" spans="1:10" ht="15.75" x14ac:dyDescent="0.25">
      <c r="A60" s="89">
        <v>3</v>
      </c>
      <c r="B60" s="270" t="s">
        <v>26</v>
      </c>
      <c r="C60" s="25" t="s">
        <v>28</v>
      </c>
      <c r="D60" s="86" t="s">
        <v>134</v>
      </c>
      <c r="E60" s="11" t="s">
        <v>14</v>
      </c>
      <c r="F60" s="27" t="s">
        <v>84</v>
      </c>
      <c r="G60" s="80">
        <v>55</v>
      </c>
      <c r="H60" s="68">
        <f>G60*1000/67</f>
        <v>820.8955223880597</v>
      </c>
      <c r="I60" s="245" t="s">
        <v>256</v>
      </c>
      <c r="J60" s="3" t="s">
        <v>29</v>
      </c>
    </row>
    <row r="61" spans="1:10" ht="15.75" x14ac:dyDescent="0.25">
      <c r="A61" s="4">
        <v>4</v>
      </c>
      <c r="B61" s="270" t="s">
        <v>54</v>
      </c>
      <c r="C61" s="28" t="s">
        <v>44</v>
      </c>
      <c r="D61" s="85" t="s">
        <v>134</v>
      </c>
      <c r="E61" s="11" t="s">
        <v>18</v>
      </c>
      <c r="F61" s="27" t="s">
        <v>177</v>
      </c>
      <c r="G61" s="80">
        <v>54</v>
      </c>
      <c r="H61" s="68">
        <f t="shared" ref="H61:H68" si="1">G61*1000/67</f>
        <v>805.97014925373139</v>
      </c>
      <c r="I61" s="126">
        <v>4</v>
      </c>
      <c r="J61" s="274" t="s">
        <v>261</v>
      </c>
    </row>
    <row r="62" spans="1:10" ht="15.75" x14ac:dyDescent="0.25">
      <c r="A62" s="89">
        <v>5</v>
      </c>
      <c r="B62" s="270" t="s">
        <v>37</v>
      </c>
      <c r="C62" s="25" t="s">
        <v>38</v>
      </c>
      <c r="D62" s="85" t="s">
        <v>134</v>
      </c>
      <c r="E62" s="11" t="s">
        <v>18</v>
      </c>
      <c r="F62" s="27" t="s">
        <v>90</v>
      </c>
      <c r="G62" s="80">
        <v>52</v>
      </c>
      <c r="H62" s="68">
        <f t="shared" si="1"/>
        <v>776.11940298507466</v>
      </c>
      <c r="I62" s="290" t="s">
        <v>386</v>
      </c>
      <c r="J62" s="3" t="s">
        <v>7</v>
      </c>
    </row>
    <row r="63" spans="1:10" ht="15.75" x14ac:dyDescent="0.25">
      <c r="A63" s="4">
        <v>6</v>
      </c>
      <c r="B63" s="270" t="s">
        <v>133</v>
      </c>
      <c r="C63" s="24">
        <v>2008</v>
      </c>
      <c r="D63" s="85" t="s">
        <v>134</v>
      </c>
      <c r="E63" s="69" t="s">
        <v>122</v>
      </c>
      <c r="F63" s="52" t="s">
        <v>183</v>
      </c>
      <c r="G63" s="80">
        <v>52</v>
      </c>
      <c r="H63" s="68">
        <f t="shared" si="1"/>
        <v>776.11940298507466</v>
      </c>
      <c r="I63" s="290" t="s">
        <v>386</v>
      </c>
      <c r="J63" s="407" t="s">
        <v>184</v>
      </c>
    </row>
    <row r="64" spans="1:10" ht="15.75" x14ac:dyDescent="0.25">
      <c r="A64" s="89">
        <v>7</v>
      </c>
      <c r="B64" s="270" t="s">
        <v>198</v>
      </c>
      <c r="C64" s="323">
        <v>2011</v>
      </c>
      <c r="D64" s="22" t="s">
        <v>114</v>
      </c>
      <c r="E64" s="141" t="s">
        <v>122</v>
      </c>
      <c r="F64" s="52" t="s">
        <v>183</v>
      </c>
      <c r="G64" s="579">
        <v>52</v>
      </c>
      <c r="H64" s="68">
        <f t="shared" si="1"/>
        <v>776.11940298507466</v>
      </c>
      <c r="I64" s="290" t="s">
        <v>386</v>
      </c>
      <c r="J64" s="410" t="s">
        <v>331</v>
      </c>
    </row>
    <row r="65" spans="1:29" ht="15.75" x14ac:dyDescent="0.25">
      <c r="A65" s="4">
        <v>8</v>
      </c>
      <c r="B65" s="270" t="s">
        <v>77</v>
      </c>
      <c r="C65" s="28" t="s">
        <v>28</v>
      </c>
      <c r="D65" s="86" t="s">
        <v>134</v>
      </c>
      <c r="E65" s="11" t="s">
        <v>43</v>
      </c>
      <c r="F65" s="289" t="s">
        <v>85</v>
      </c>
      <c r="G65" s="80">
        <v>51</v>
      </c>
      <c r="H65" s="68">
        <f t="shared" si="1"/>
        <v>761.19402985074623</v>
      </c>
      <c r="I65" s="247" t="s">
        <v>384</v>
      </c>
      <c r="J65" s="3" t="s">
        <v>259</v>
      </c>
    </row>
    <row r="66" spans="1:29" ht="15.75" x14ac:dyDescent="0.25">
      <c r="A66" s="89">
        <v>9</v>
      </c>
      <c r="B66" s="270" t="s">
        <v>135</v>
      </c>
      <c r="C66" s="538">
        <v>2010</v>
      </c>
      <c r="D66" s="86" t="s">
        <v>134</v>
      </c>
      <c r="E66" s="69" t="s">
        <v>122</v>
      </c>
      <c r="F66" s="52" t="s">
        <v>185</v>
      </c>
      <c r="G66" s="82">
        <v>51</v>
      </c>
      <c r="H66" s="68">
        <f t="shared" si="1"/>
        <v>761.19402985074623</v>
      </c>
      <c r="I66" s="247" t="s">
        <v>384</v>
      </c>
      <c r="J66" s="407" t="s">
        <v>130</v>
      </c>
    </row>
    <row r="67" spans="1:29" ht="15.75" x14ac:dyDescent="0.25">
      <c r="A67" s="308">
        <v>10</v>
      </c>
      <c r="B67" s="140" t="s">
        <v>125</v>
      </c>
      <c r="C67" s="72">
        <v>2010</v>
      </c>
      <c r="D67" s="551" t="s">
        <v>134</v>
      </c>
      <c r="E67" s="552" t="s">
        <v>122</v>
      </c>
      <c r="F67" s="83" t="s">
        <v>85</v>
      </c>
      <c r="G67" s="80">
        <v>51</v>
      </c>
      <c r="H67" s="68">
        <f t="shared" si="1"/>
        <v>761.19402985074623</v>
      </c>
      <c r="I67" s="553" t="s">
        <v>384</v>
      </c>
      <c r="J67" s="410" t="s">
        <v>385</v>
      </c>
    </row>
    <row r="68" spans="1:29" ht="15.75" x14ac:dyDescent="0.25">
      <c r="A68" s="89">
        <v>11</v>
      </c>
      <c r="B68" s="270" t="s">
        <v>39</v>
      </c>
      <c r="C68" s="28" t="s">
        <v>38</v>
      </c>
      <c r="D68" s="22" t="s">
        <v>134</v>
      </c>
      <c r="E68" s="11" t="s">
        <v>21</v>
      </c>
      <c r="F68" s="27" t="s">
        <v>91</v>
      </c>
      <c r="G68" s="80">
        <v>50</v>
      </c>
      <c r="H68" s="68">
        <f t="shared" si="1"/>
        <v>746.26865671641792</v>
      </c>
      <c r="I68" s="291" t="s">
        <v>387</v>
      </c>
      <c r="J68" s="3" t="s">
        <v>24</v>
      </c>
    </row>
    <row r="69" spans="1:29" ht="15.75" x14ac:dyDescent="0.25">
      <c r="A69" s="4">
        <v>12</v>
      </c>
      <c r="B69" s="580" t="s">
        <v>78</v>
      </c>
      <c r="C69" s="28">
        <v>2008</v>
      </c>
      <c r="D69" s="22" t="s">
        <v>134</v>
      </c>
      <c r="E69" s="11" t="s">
        <v>10</v>
      </c>
      <c r="F69" s="83" t="s">
        <v>91</v>
      </c>
      <c r="G69" s="80">
        <v>50</v>
      </c>
      <c r="H69" s="68">
        <f>G69*1000/67</f>
        <v>746.26865671641792</v>
      </c>
      <c r="I69" s="291" t="s">
        <v>387</v>
      </c>
      <c r="J69" s="3" t="s">
        <v>259</v>
      </c>
    </row>
    <row r="70" spans="1:29" ht="15.75" x14ac:dyDescent="0.25">
      <c r="A70" s="581">
        <v>13</v>
      </c>
      <c r="B70" s="283" t="s">
        <v>124</v>
      </c>
      <c r="C70" s="582">
        <v>2010</v>
      </c>
      <c r="D70" s="583" t="s">
        <v>134</v>
      </c>
      <c r="E70" s="141" t="s">
        <v>122</v>
      </c>
      <c r="F70" s="584" t="s">
        <v>91</v>
      </c>
      <c r="G70" s="87">
        <v>50</v>
      </c>
      <c r="H70" s="585">
        <f t="shared" ref="H70:H72" si="2">G70*1000/67</f>
        <v>746.26865671641792</v>
      </c>
      <c r="I70" s="586" t="s">
        <v>387</v>
      </c>
      <c r="J70" s="410" t="s">
        <v>186</v>
      </c>
    </row>
    <row r="71" spans="1:29" ht="16.5" thickBot="1" x14ac:dyDescent="0.3">
      <c r="A71" s="34">
        <v>14</v>
      </c>
      <c r="B71" s="561" t="s">
        <v>64</v>
      </c>
      <c r="C71" s="64" t="s">
        <v>62</v>
      </c>
      <c r="D71" s="122" t="s">
        <v>114</v>
      </c>
      <c r="E71" s="246" t="s">
        <v>122</v>
      </c>
      <c r="F71" s="83" t="s">
        <v>91</v>
      </c>
      <c r="G71" s="493">
        <v>50</v>
      </c>
      <c r="H71" s="74">
        <f t="shared" si="2"/>
        <v>746.26865671641792</v>
      </c>
      <c r="I71" s="588" t="s">
        <v>387</v>
      </c>
      <c r="J71" s="589" t="s">
        <v>385</v>
      </c>
    </row>
    <row r="72" spans="1:29" ht="16.5" thickTop="1" x14ac:dyDescent="0.25">
      <c r="A72" s="90">
        <v>15</v>
      </c>
      <c r="B72" s="288" t="s">
        <v>48</v>
      </c>
      <c r="C72" s="32">
        <v>2008</v>
      </c>
      <c r="D72" s="117" t="s">
        <v>134</v>
      </c>
      <c r="E72" s="91" t="s">
        <v>18</v>
      </c>
      <c r="F72" s="587" t="s">
        <v>266</v>
      </c>
      <c r="G72" s="179">
        <v>47</v>
      </c>
      <c r="H72" s="73">
        <f t="shared" si="2"/>
        <v>701.49253731343288</v>
      </c>
      <c r="J72" s="293" t="s">
        <v>267</v>
      </c>
    </row>
    <row r="73" spans="1:29" ht="15.75" x14ac:dyDescent="0.25">
      <c r="A73" s="4">
        <v>16</v>
      </c>
      <c r="B73" s="288" t="s">
        <v>142</v>
      </c>
      <c r="C73" s="32">
        <v>2009</v>
      </c>
      <c r="D73" s="17" t="s">
        <v>134</v>
      </c>
      <c r="E73" s="547" t="s">
        <v>122</v>
      </c>
      <c r="F73" s="83" t="s">
        <v>367</v>
      </c>
      <c r="G73" s="82">
        <v>47</v>
      </c>
      <c r="H73" s="68">
        <f t="shared" ref="H73:H82" si="3">G73*1000/67</f>
        <v>701.49253731343288</v>
      </c>
      <c r="I73" s="6"/>
      <c r="J73" s="409" t="s">
        <v>184</v>
      </c>
    </row>
    <row r="74" spans="1:29" ht="15.75" x14ac:dyDescent="0.25">
      <c r="A74" s="89">
        <v>17</v>
      </c>
      <c r="B74" s="270" t="s">
        <v>34</v>
      </c>
      <c r="C74" s="28" t="s">
        <v>28</v>
      </c>
      <c r="D74" s="546" t="s">
        <v>134</v>
      </c>
      <c r="E74" s="11" t="s">
        <v>21</v>
      </c>
      <c r="F74" s="323" t="s">
        <v>188</v>
      </c>
      <c r="G74" s="590">
        <v>45</v>
      </c>
      <c r="H74" s="68">
        <f t="shared" si="3"/>
        <v>671.64179104477614</v>
      </c>
      <c r="I74" s="564"/>
      <c r="J74" s="274" t="s">
        <v>23</v>
      </c>
    </row>
    <row r="75" spans="1:29" ht="15.75" x14ac:dyDescent="0.25">
      <c r="A75" s="4">
        <v>18</v>
      </c>
      <c r="B75" s="270" t="s">
        <v>55</v>
      </c>
      <c r="C75" s="25" t="s">
        <v>28</v>
      </c>
      <c r="D75" s="546" t="s">
        <v>134</v>
      </c>
      <c r="E75" s="11" t="s">
        <v>21</v>
      </c>
      <c r="F75" s="309" t="s">
        <v>86</v>
      </c>
      <c r="G75" s="80">
        <v>44.5</v>
      </c>
      <c r="H75" s="68">
        <f t="shared" si="3"/>
        <v>664.17910447761199</v>
      </c>
      <c r="I75" s="537"/>
      <c r="J75" s="267" t="s">
        <v>24</v>
      </c>
    </row>
    <row r="76" spans="1:29" ht="15.75" x14ac:dyDescent="0.25">
      <c r="A76" s="89">
        <v>19</v>
      </c>
      <c r="B76" s="270" t="s">
        <v>52</v>
      </c>
      <c r="C76" s="28" t="s">
        <v>53</v>
      </c>
      <c r="D76" s="17" t="s">
        <v>114</v>
      </c>
      <c r="E76" s="11" t="s">
        <v>18</v>
      </c>
      <c r="F76" s="309" t="s">
        <v>93</v>
      </c>
      <c r="G76" s="80">
        <v>44</v>
      </c>
      <c r="H76" s="68">
        <f t="shared" si="3"/>
        <v>656.71641791044772</v>
      </c>
      <c r="I76" s="549"/>
      <c r="J76" s="267" t="s">
        <v>3</v>
      </c>
    </row>
    <row r="77" spans="1:29" ht="15.75" x14ac:dyDescent="0.25">
      <c r="A77" s="4">
        <v>20</v>
      </c>
      <c r="B77" s="336" t="s">
        <v>282</v>
      </c>
      <c r="C77" s="325" t="s">
        <v>28</v>
      </c>
      <c r="D77" s="60" t="s">
        <v>207</v>
      </c>
      <c r="E77" s="61" t="s">
        <v>122</v>
      </c>
      <c r="F77" s="83" t="s">
        <v>342</v>
      </c>
      <c r="G77" s="82">
        <v>43</v>
      </c>
      <c r="H77" s="68">
        <f t="shared" si="3"/>
        <v>641.79104477611941</v>
      </c>
      <c r="I77" s="6"/>
      <c r="J77" s="407" t="s">
        <v>346</v>
      </c>
      <c r="U77" s="321"/>
      <c r="V77" s="321"/>
      <c r="W77" s="321"/>
      <c r="X77" s="321"/>
      <c r="Y77" s="321"/>
      <c r="Z77" s="321"/>
      <c r="AA77" s="321"/>
      <c r="AB77" s="321"/>
      <c r="AC77" s="321"/>
    </row>
    <row r="78" spans="1:29" ht="15.75" x14ac:dyDescent="0.25">
      <c r="A78" s="89">
        <v>21</v>
      </c>
      <c r="B78" s="270" t="s">
        <v>139</v>
      </c>
      <c r="C78" s="24">
        <v>2009</v>
      </c>
      <c r="D78" s="17" t="s">
        <v>134</v>
      </c>
      <c r="E78" s="69" t="s">
        <v>122</v>
      </c>
      <c r="F78" s="311" t="s">
        <v>189</v>
      </c>
      <c r="G78" s="82">
        <v>41</v>
      </c>
      <c r="H78" s="68">
        <f t="shared" si="3"/>
        <v>611.94029850746267</v>
      </c>
      <c r="I78" s="6"/>
      <c r="J78" s="411" t="s">
        <v>130</v>
      </c>
    </row>
    <row r="79" spans="1:29" ht="15.75" x14ac:dyDescent="0.25">
      <c r="A79" s="4">
        <v>22</v>
      </c>
      <c r="B79" s="270" t="s">
        <v>141</v>
      </c>
      <c r="C79" s="323">
        <v>2009</v>
      </c>
      <c r="D79" s="84" t="s">
        <v>134</v>
      </c>
      <c r="E79" s="69" t="s">
        <v>122</v>
      </c>
      <c r="F79" s="310" t="s">
        <v>190</v>
      </c>
      <c r="G79" s="82">
        <v>39</v>
      </c>
      <c r="H79" s="68">
        <f t="shared" si="3"/>
        <v>582.08955223880594</v>
      </c>
      <c r="I79" s="549"/>
      <c r="J79" s="411" t="s">
        <v>184</v>
      </c>
    </row>
    <row r="80" spans="1:29" ht="15.75" x14ac:dyDescent="0.25">
      <c r="A80" s="89">
        <v>23</v>
      </c>
      <c r="B80" s="270" t="s">
        <v>61</v>
      </c>
      <c r="C80" s="25" t="s">
        <v>62</v>
      </c>
      <c r="D80" s="22" t="s">
        <v>114</v>
      </c>
      <c r="E80" s="11" t="s">
        <v>18</v>
      </c>
      <c r="F80" s="309" t="s">
        <v>94</v>
      </c>
      <c r="G80" s="80">
        <v>38</v>
      </c>
      <c r="H80" s="68">
        <f t="shared" si="3"/>
        <v>567.16417910447763</v>
      </c>
      <c r="I80" s="5"/>
      <c r="J80" s="267" t="s">
        <v>7</v>
      </c>
    </row>
    <row r="81" spans="1:29" ht="15.75" x14ac:dyDescent="0.25">
      <c r="A81" s="4">
        <v>24</v>
      </c>
      <c r="B81" s="270" t="s">
        <v>65</v>
      </c>
      <c r="C81" s="28" t="s">
        <v>38</v>
      </c>
      <c r="D81" s="22" t="s">
        <v>134</v>
      </c>
      <c r="E81" s="11" t="s">
        <v>21</v>
      </c>
      <c r="F81" s="309" t="s">
        <v>95</v>
      </c>
      <c r="G81" s="80">
        <v>34.5</v>
      </c>
      <c r="H81" s="68">
        <f t="shared" si="3"/>
        <v>514.92537313432831</v>
      </c>
      <c r="I81" s="5"/>
      <c r="J81" s="267" t="s">
        <v>23</v>
      </c>
    </row>
    <row r="82" spans="1:29" ht="15.75" x14ac:dyDescent="0.25">
      <c r="A82" s="89">
        <v>25</v>
      </c>
      <c r="B82" s="270" t="s">
        <v>72</v>
      </c>
      <c r="C82" s="25" t="s">
        <v>62</v>
      </c>
      <c r="D82" s="22" t="s">
        <v>114</v>
      </c>
      <c r="E82" s="548" t="s">
        <v>21</v>
      </c>
      <c r="F82" s="27" t="s">
        <v>178</v>
      </c>
      <c r="G82" s="79">
        <v>26.5</v>
      </c>
      <c r="H82" s="68">
        <f t="shared" si="3"/>
        <v>395.52238805970148</v>
      </c>
      <c r="I82" s="5"/>
      <c r="J82" s="268" t="s">
        <v>24</v>
      </c>
    </row>
    <row r="83" spans="1:29" x14ac:dyDescent="0.25">
      <c r="A83" s="615" t="s">
        <v>275</v>
      </c>
      <c r="B83" s="615"/>
      <c r="C83" s="615"/>
      <c r="D83" s="615"/>
      <c r="E83" s="615"/>
      <c r="F83" s="615"/>
      <c r="G83" s="615"/>
      <c r="H83" s="615"/>
      <c r="I83" s="615"/>
      <c r="J83" s="615"/>
    </row>
    <row r="84" spans="1:29" x14ac:dyDescent="0.25">
      <c r="A84" s="616"/>
      <c r="B84" s="616"/>
      <c r="C84" s="616"/>
      <c r="D84" s="616"/>
      <c r="E84" s="616"/>
      <c r="F84" s="616"/>
      <c r="G84" s="616"/>
      <c r="H84" s="616"/>
      <c r="I84" s="616"/>
      <c r="J84" s="616"/>
    </row>
    <row r="85" spans="1:29" ht="15.75" x14ac:dyDescent="0.25">
      <c r="A85" s="447"/>
      <c r="B85" s="437" t="s">
        <v>270</v>
      </c>
      <c r="C85" s="438"/>
      <c r="D85" s="438"/>
      <c r="E85" s="439"/>
      <c r="F85" s="440"/>
      <c r="G85" t="s">
        <v>4</v>
      </c>
      <c r="H85" s="441"/>
      <c r="I85" s="442"/>
      <c r="J85" s="371"/>
    </row>
    <row r="86" spans="1:29" ht="15.75" x14ac:dyDescent="0.25">
      <c r="A86" s="447"/>
      <c r="B86" s="438" t="s">
        <v>268</v>
      </c>
      <c r="C86" s="438"/>
      <c r="D86" s="444" t="s">
        <v>269</v>
      </c>
      <c r="E86" s="442"/>
      <c r="F86" s="445"/>
      <c r="G86" s="445"/>
      <c r="H86" s="441"/>
      <c r="I86" s="442"/>
      <c r="J86" s="371"/>
    </row>
    <row r="87" spans="1:29" ht="15.75" x14ac:dyDescent="0.25">
      <c r="A87" s="447"/>
      <c r="B87" s="99"/>
      <c r="C87" s="99"/>
      <c r="D87" s="99"/>
      <c r="E87" s="99"/>
      <c r="F87" s="448"/>
      <c r="G87" s="448"/>
      <c r="H87" s="88"/>
      <c r="I87" s="99"/>
      <c r="J87" s="371"/>
    </row>
    <row r="88" spans="1:29" x14ac:dyDescent="0.25">
      <c r="A88" s="615" t="s">
        <v>393</v>
      </c>
      <c r="B88" s="615"/>
      <c r="C88" s="615"/>
      <c r="D88" s="615"/>
      <c r="E88" s="615"/>
      <c r="F88" s="615"/>
      <c r="G88" s="615"/>
      <c r="H88" s="615"/>
      <c r="I88" s="615"/>
      <c r="J88" s="615"/>
    </row>
    <row r="89" spans="1:29" x14ac:dyDescent="0.25">
      <c r="A89" s="616"/>
      <c r="B89" s="616"/>
      <c r="C89" s="616"/>
      <c r="D89" s="616"/>
      <c r="E89" s="616"/>
      <c r="F89" s="616"/>
      <c r="G89" s="616"/>
      <c r="H89" s="616"/>
      <c r="I89" s="616"/>
      <c r="J89" s="616"/>
    </row>
    <row r="90" spans="1:29" ht="15" customHeight="1" x14ac:dyDescent="0.25">
      <c r="A90" s="447"/>
      <c r="B90" s="140"/>
      <c r="C90" s="330"/>
      <c r="D90" s="330"/>
      <c r="E90" s="327"/>
      <c r="F90" s="448"/>
      <c r="G90" s="448"/>
      <c r="H90" s="88"/>
      <c r="I90" s="99"/>
      <c r="J90" s="371"/>
    </row>
    <row r="91" spans="1:29" ht="15" customHeight="1" x14ac:dyDescent="0.25">
      <c r="A91" s="447"/>
      <c r="B91" s="140"/>
      <c r="C91" s="330"/>
      <c r="D91" s="330"/>
      <c r="E91" s="327"/>
      <c r="F91" s="448"/>
      <c r="G91" s="448"/>
      <c r="H91" s="88"/>
      <c r="I91" s="99"/>
      <c r="J91" s="371"/>
    </row>
    <row r="92" spans="1:29" ht="15.75" x14ac:dyDescent="0.25">
      <c r="A92" s="447"/>
      <c r="B92" s="140"/>
      <c r="C92" s="330"/>
      <c r="D92" s="330"/>
      <c r="E92" s="327"/>
      <c r="F92" s="448"/>
      <c r="G92" s="448"/>
      <c r="H92" s="88"/>
      <c r="I92" s="99"/>
      <c r="J92" s="371"/>
    </row>
    <row r="93" spans="1:29" ht="15.75" x14ac:dyDescent="0.25">
      <c r="A93" s="447"/>
      <c r="B93" s="140"/>
      <c r="C93" s="330"/>
      <c r="D93" s="330"/>
      <c r="E93" s="327"/>
      <c r="F93" s="448"/>
      <c r="G93" s="448"/>
      <c r="H93" s="88"/>
      <c r="I93" s="99"/>
      <c r="J93" s="371"/>
    </row>
    <row r="94" spans="1:29" ht="15.75" x14ac:dyDescent="0.25">
      <c r="A94" s="447"/>
      <c r="B94" s="140"/>
      <c r="C94" s="330"/>
      <c r="D94" s="330"/>
      <c r="E94" s="327"/>
      <c r="F94" s="448"/>
      <c r="G94" s="448"/>
      <c r="H94" s="88"/>
      <c r="I94" s="99"/>
      <c r="J94" s="371"/>
    </row>
    <row r="95" spans="1:29" ht="15.75" x14ac:dyDescent="0.25">
      <c r="A95" s="447"/>
      <c r="B95" s="140"/>
      <c r="C95" s="330"/>
      <c r="D95" s="330"/>
      <c r="E95" s="327"/>
      <c r="F95" s="448"/>
      <c r="G95" s="448"/>
      <c r="H95" s="88"/>
      <c r="I95" s="99"/>
      <c r="J95" s="371"/>
      <c r="U95" s="321"/>
      <c r="V95" s="321"/>
      <c r="W95" s="321"/>
      <c r="X95" s="321"/>
      <c r="Y95" s="321"/>
      <c r="Z95" s="321"/>
      <c r="AA95" s="321"/>
      <c r="AB95" s="321"/>
      <c r="AC95" s="321"/>
    </row>
    <row r="96" spans="1:29" ht="15.75" x14ac:dyDescent="0.25">
      <c r="A96" s="447"/>
      <c r="B96" s="140"/>
      <c r="C96" s="330"/>
      <c r="D96" s="330"/>
      <c r="E96" s="327"/>
      <c r="F96" s="448"/>
      <c r="G96" s="448"/>
      <c r="H96" s="88"/>
      <c r="I96" s="99"/>
      <c r="J96" s="371"/>
      <c r="U96" s="321"/>
      <c r="V96" s="321"/>
      <c r="W96" s="321"/>
      <c r="X96" s="321"/>
      <c r="Y96" s="321"/>
      <c r="Z96" s="321"/>
      <c r="AA96" s="321"/>
      <c r="AB96" s="321"/>
      <c r="AC96" s="321"/>
    </row>
    <row r="97" spans="1:29" ht="15.75" x14ac:dyDescent="0.25">
      <c r="A97" s="447"/>
      <c r="B97" s="140"/>
      <c r="C97" s="566"/>
      <c r="D97" s="566"/>
      <c r="E97" s="565"/>
      <c r="F97" s="448"/>
      <c r="G97" s="448"/>
      <c r="H97" s="88"/>
      <c r="I97" s="99"/>
      <c r="J97" s="371"/>
      <c r="U97" s="321"/>
      <c r="V97" s="321"/>
      <c r="W97" s="321"/>
      <c r="X97" s="321"/>
      <c r="Y97" s="321"/>
      <c r="Z97" s="321"/>
      <c r="AA97" s="321"/>
      <c r="AB97" s="321"/>
      <c r="AC97" s="321"/>
    </row>
    <row r="98" spans="1:29" ht="15.75" x14ac:dyDescent="0.25">
      <c r="A98" s="447"/>
      <c r="B98" s="140"/>
      <c r="C98" s="330"/>
      <c r="D98" s="330"/>
      <c r="E98" s="327"/>
      <c r="F98" s="448"/>
      <c r="G98" s="448"/>
      <c r="H98" s="88"/>
      <c r="I98" s="99"/>
      <c r="J98" s="371"/>
      <c r="U98" s="321"/>
      <c r="V98" s="321"/>
      <c r="W98" s="321"/>
      <c r="X98" s="321"/>
      <c r="Y98" s="321"/>
      <c r="Z98" s="321"/>
      <c r="AA98" s="321"/>
      <c r="AB98" s="321"/>
      <c r="AC98" s="321"/>
    </row>
    <row r="99" spans="1:29" ht="17.25" customHeight="1" x14ac:dyDescent="0.25">
      <c r="A99" s="447"/>
      <c r="B99" s="140"/>
      <c r="C99" s="330"/>
      <c r="D99" s="330"/>
      <c r="E99" s="327"/>
      <c r="F99" s="448"/>
      <c r="G99" s="448"/>
      <c r="H99" s="88"/>
      <c r="I99" s="99"/>
      <c r="J99" s="371"/>
    </row>
    <row r="100" spans="1:29" ht="18" customHeight="1" x14ac:dyDescent="0.25">
      <c r="A100" s="614" t="s">
        <v>191</v>
      </c>
      <c r="B100" s="614"/>
      <c r="C100" s="614"/>
      <c r="D100" s="614"/>
      <c r="E100" s="614"/>
      <c r="F100" s="614"/>
      <c r="G100" s="614"/>
      <c r="H100" s="614"/>
      <c r="I100" s="614"/>
      <c r="J100" s="614"/>
    </row>
    <row r="101" spans="1:29" ht="18" customHeight="1" x14ac:dyDescent="0.25">
      <c r="A101" s="614" t="s">
        <v>355</v>
      </c>
      <c r="B101" s="614"/>
      <c r="C101" s="614"/>
      <c r="D101" s="614"/>
      <c r="E101" s="614"/>
      <c r="F101" s="614"/>
      <c r="G101" s="614"/>
      <c r="H101" s="614"/>
      <c r="I101" s="614"/>
      <c r="J101" s="614"/>
    </row>
    <row r="102" spans="1:29" ht="15.75" x14ac:dyDescent="0.25">
      <c r="A102" s="614" t="s">
        <v>192</v>
      </c>
      <c r="B102" s="614"/>
      <c r="C102" s="614"/>
      <c r="D102" s="614"/>
      <c r="E102" s="614"/>
      <c r="F102" s="614"/>
      <c r="G102" s="614"/>
      <c r="H102" s="614"/>
      <c r="I102" s="614"/>
      <c r="J102" s="614"/>
    </row>
    <row r="103" spans="1:29" ht="15.75" x14ac:dyDescent="0.25">
      <c r="A103" s="611" t="s">
        <v>211</v>
      </c>
      <c r="B103" s="611"/>
      <c r="C103" s="611"/>
      <c r="D103" s="611"/>
      <c r="E103" s="611"/>
      <c r="F103" s="611"/>
      <c r="G103" s="611"/>
      <c r="H103" s="611"/>
      <c r="I103" s="611"/>
      <c r="J103" s="611"/>
    </row>
    <row r="104" spans="1:29" ht="15.75" x14ac:dyDescent="0.25">
      <c r="A104" s="75"/>
      <c r="B104" s="100" t="s">
        <v>144</v>
      </c>
      <c r="C104" s="99"/>
      <c r="D104" s="113" t="s">
        <v>209</v>
      </c>
      <c r="E104" s="101"/>
      <c r="F104" s="99"/>
      <c r="G104" s="98" t="s">
        <v>79</v>
      </c>
      <c r="H104" s="99"/>
      <c r="I104" s="99"/>
    </row>
    <row r="105" spans="1:29" ht="15.75" x14ac:dyDescent="0.25">
      <c r="A105" s="612" t="s">
        <v>203</v>
      </c>
      <c r="B105" s="613"/>
      <c r="C105" s="617" t="s">
        <v>118</v>
      </c>
      <c r="D105" s="617" t="s">
        <v>119</v>
      </c>
      <c r="E105" s="617" t="s">
        <v>120</v>
      </c>
      <c r="F105" s="620" t="s">
        <v>353</v>
      </c>
      <c r="G105" s="621"/>
      <c r="H105" s="621"/>
      <c r="I105" s="621"/>
      <c r="J105" s="622"/>
    </row>
    <row r="106" spans="1:29" ht="15" customHeight="1" x14ac:dyDescent="0.25">
      <c r="A106" s="623" t="s">
        <v>194</v>
      </c>
      <c r="B106" s="625" t="s">
        <v>195</v>
      </c>
      <c r="C106" s="618"/>
      <c r="D106" s="618"/>
      <c r="E106" s="618"/>
      <c r="F106" s="627" t="s">
        <v>126</v>
      </c>
      <c r="G106" s="627" t="s">
        <v>196</v>
      </c>
      <c r="H106" s="78" t="s">
        <v>127</v>
      </c>
      <c r="I106" s="629" t="s">
        <v>128</v>
      </c>
      <c r="J106" s="631" t="s">
        <v>129</v>
      </c>
    </row>
    <row r="107" spans="1:29" ht="15" customHeight="1" x14ac:dyDescent="0.25">
      <c r="A107" s="624"/>
      <c r="B107" s="626"/>
      <c r="C107" s="619"/>
      <c r="D107" s="619"/>
      <c r="E107" s="619"/>
      <c r="F107" s="628"/>
      <c r="G107" s="628"/>
      <c r="H107" s="78" t="s">
        <v>197</v>
      </c>
      <c r="I107" s="630"/>
      <c r="J107" s="632"/>
    </row>
    <row r="108" spans="1:29" ht="15" customHeight="1" x14ac:dyDescent="0.25">
      <c r="A108" s="7">
        <v>1</v>
      </c>
      <c r="B108" s="366" t="s">
        <v>198</v>
      </c>
      <c r="C108" s="323">
        <v>2011</v>
      </c>
      <c r="D108" s="22" t="s">
        <v>114</v>
      </c>
      <c r="E108" s="45" t="s">
        <v>122</v>
      </c>
      <c r="F108" s="365" t="s">
        <v>90</v>
      </c>
      <c r="G108" s="67">
        <v>58</v>
      </c>
      <c r="H108" s="385">
        <f t="shared" ref="H108:H119" si="4">G108*1000/58</f>
        <v>1000</v>
      </c>
      <c r="I108" s="123" t="s">
        <v>328</v>
      </c>
      <c r="J108" s="407" t="s">
        <v>331</v>
      </c>
      <c r="U108" s="321"/>
      <c r="V108" s="321"/>
      <c r="W108" s="321"/>
      <c r="X108" s="321"/>
      <c r="Y108" s="321"/>
      <c r="Z108" s="321"/>
      <c r="AA108" s="321"/>
      <c r="AB108" s="321"/>
      <c r="AC108" s="321"/>
    </row>
    <row r="109" spans="1:29" ht="19.5" x14ac:dyDescent="0.25">
      <c r="A109" s="7">
        <v>2</v>
      </c>
      <c r="B109" s="366" t="s">
        <v>137</v>
      </c>
      <c r="C109" s="323">
        <v>2011</v>
      </c>
      <c r="D109" s="22" t="s">
        <v>114</v>
      </c>
      <c r="E109" s="45" t="s">
        <v>122</v>
      </c>
      <c r="F109" s="319" t="s">
        <v>91</v>
      </c>
      <c r="G109" s="54">
        <v>56</v>
      </c>
      <c r="H109" s="68">
        <f t="shared" si="4"/>
        <v>965.51724137931035</v>
      </c>
      <c r="I109" s="124" t="s">
        <v>329</v>
      </c>
      <c r="J109" s="407" t="s">
        <v>331</v>
      </c>
    </row>
    <row r="110" spans="1:29" ht="15.75" customHeight="1" x14ac:dyDescent="0.25">
      <c r="A110" s="7">
        <v>3</v>
      </c>
      <c r="B110" s="270" t="s">
        <v>52</v>
      </c>
      <c r="C110" s="28" t="s">
        <v>53</v>
      </c>
      <c r="D110" s="22" t="s">
        <v>27</v>
      </c>
      <c r="E110" s="11" t="s">
        <v>18</v>
      </c>
      <c r="F110" s="319" t="s">
        <v>202</v>
      </c>
      <c r="G110" s="54">
        <v>50</v>
      </c>
      <c r="H110" s="68">
        <f t="shared" si="4"/>
        <v>862.06896551724139</v>
      </c>
      <c r="I110" s="125" t="s">
        <v>330</v>
      </c>
      <c r="J110" s="3" t="s">
        <v>3</v>
      </c>
    </row>
    <row r="111" spans="1:29" ht="15.75" x14ac:dyDescent="0.25">
      <c r="A111" s="7">
        <v>4</v>
      </c>
      <c r="B111" s="270" t="s">
        <v>61</v>
      </c>
      <c r="C111" s="25" t="s">
        <v>62</v>
      </c>
      <c r="D111" s="22" t="s">
        <v>27</v>
      </c>
      <c r="E111" s="11" t="s">
        <v>18</v>
      </c>
      <c r="F111" s="319" t="s">
        <v>94</v>
      </c>
      <c r="G111" s="80">
        <v>44</v>
      </c>
      <c r="H111" s="68">
        <f t="shared" si="4"/>
        <v>758.62068965517244</v>
      </c>
      <c r="I111" s="126">
        <v>4</v>
      </c>
      <c r="J111" s="3" t="s">
        <v>7</v>
      </c>
    </row>
    <row r="112" spans="1:29" ht="15.75" x14ac:dyDescent="0.25">
      <c r="A112" s="7">
        <v>5</v>
      </c>
      <c r="B112" s="164" t="s">
        <v>235</v>
      </c>
      <c r="C112" s="25">
        <v>2012</v>
      </c>
      <c r="D112" s="166" t="s">
        <v>114</v>
      </c>
      <c r="E112" s="61" t="s">
        <v>122</v>
      </c>
      <c r="F112" s="365" t="s">
        <v>351</v>
      </c>
      <c r="G112" s="54">
        <v>41.5</v>
      </c>
      <c r="H112" s="68">
        <f t="shared" si="4"/>
        <v>715.51724137931035</v>
      </c>
      <c r="I112" s="127">
        <v>5</v>
      </c>
      <c r="J112" s="3" t="s">
        <v>356</v>
      </c>
      <c r="U112" s="321"/>
      <c r="V112" s="321"/>
      <c r="W112" s="321"/>
      <c r="X112" s="321"/>
      <c r="Y112" s="321"/>
      <c r="Z112" s="321"/>
      <c r="AA112" s="321"/>
      <c r="AB112" s="321"/>
      <c r="AC112" s="321"/>
    </row>
    <row r="113" spans="1:29" ht="15.75" x14ac:dyDescent="0.25">
      <c r="A113" s="7">
        <v>6</v>
      </c>
      <c r="B113" s="270" t="s">
        <v>99</v>
      </c>
      <c r="C113" s="28" t="s">
        <v>62</v>
      </c>
      <c r="D113" s="22" t="s">
        <v>27</v>
      </c>
      <c r="E113" s="11" t="s">
        <v>18</v>
      </c>
      <c r="F113" s="319" t="s">
        <v>95</v>
      </c>
      <c r="G113" s="80">
        <v>40.5</v>
      </c>
      <c r="H113" s="68">
        <f t="shared" si="4"/>
        <v>698.27586206896547</v>
      </c>
      <c r="I113" s="128">
        <v>6</v>
      </c>
      <c r="J113" s="3" t="s">
        <v>259</v>
      </c>
    </row>
    <row r="114" spans="1:29" ht="15.75" x14ac:dyDescent="0.25">
      <c r="A114" s="7">
        <v>7</v>
      </c>
      <c r="B114" s="270" t="s">
        <v>71</v>
      </c>
      <c r="C114" s="25" t="s">
        <v>62</v>
      </c>
      <c r="D114" s="22" t="s">
        <v>27</v>
      </c>
      <c r="E114" s="11" t="s">
        <v>18</v>
      </c>
      <c r="F114" s="365" t="s">
        <v>347</v>
      </c>
      <c r="G114" s="80">
        <v>39</v>
      </c>
      <c r="H114" s="68">
        <f t="shared" si="4"/>
        <v>672.41379310344826</v>
      </c>
      <c r="I114" s="128">
        <v>7</v>
      </c>
      <c r="J114" s="494" t="s">
        <v>359</v>
      </c>
    </row>
    <row r="115" spans="1:29" ht="15.75" x14ac:dyDescent="0.25">
      <c r="A115" s="7">
        <v>8</v>
      </c>
      <c r="B115" s="270" t="s">
        <v>66</v>
      </c>
      <c r="C115" s="25" t="s">
        <v>68</v>
      </c>
      <c r="D115" s="22" t="s">
        <v>149</v>
      </c>
      <c r="E115" s="11" t="s">
        <v>18</v>
      </c>
      <c r="F115" s="365" t="s">
        <v>348</v>
      </c>
      <c r="G115" s="54">
        <v>38.25</v>
      </c>
      <c r="H115" s="68">
        <f t="shared" si="4"/>
        <v>659.48275862068965</v>
      </c>
      <c r="I115" s="128">
        <v>8</v>
      </c>
      <c r="J115" s="488" t="s">
        <v>12</v>
      </c>
    </row>
    <row r="116" spans="1:29" ht="15.75" x14ac:dyDescent="0.25">
      <c r="A116" s="7">
        <v>9</v>
      </c>
      <c r="B116" s="270" t="s">
        <v>72</v>
      </c>
      <c r="C116" s="25" t="s">
        <v>62</v>
      </c>
      <c r="D116" s="22" t="s">
        <v>27</v>
      </c>
      <c r="E116" s="11" t="s">
        <v>21</v>
      </c>
      <c r="F116" s="365" t="s">
        <v>383</v>
      </c>
      <c r="G116" s="80">
        <v>38</v>
      </c>
      <c r="H116" s="68">
        <f t="shared" si="4"/>
        <v>655.17241379310349</v>
      </c>
      <c r="I116" s="128">
        <v>11</v>
      </c>
      <c r="J116" s="307" t="s">
        <v>24</v>
      </c>
      <c r="U116" s="321"/>
      <c r="V116" s="321"/>
      <c r="W116" s="321"/>
      <c r="X116" s="321"/>
      <c r="Y116" s="321"/>
      <c r="Z116" s="321"/>
      <c r="AA116" s="321"/>
      <c r="AB116" s="321"/>
      <c r="AC116" s="321"/>
    </row>
    <row r="117" spans="1:29" ht="15.75" x14ac:dyDescent="0.25">
      <c r="A117" s="7">
        <v>10</v>
      </c>
      <c r="B117" s="367" t="s">
        <v>300</v>
      </c>
      <c r="C117" s="323">
        <v>2016</v>
      </c>
      <c r="D117" s="323" t="s">
        <v>302</v>
      </c>
      <c r="E117" s="45" t="s">
        <v>122</v>
      </c>
      <c r="F117" s="319" t="s">
        <v>304</v>
      </c>
      <c r="G117" s="54">
        <v>36</v>
      </c>
      <c r="H117" s="68">
        <f t="shared" si="4"/>
        <v>620.68965517241384</v>
      </c>
      <c r="I117" s="128">
        <v>9</v>
      </c>
      <c r="J117" s="407" t="s">
        <v>331</v>
      </c>
    </row>
    <row r="118" spans="1:29" ht="15.75" customHeight="1" x14ac:dyDescent="0.25">
      <c r="A118" s="7">
        <v>11</v>
      </c>
      <c r="B118" s="366" t="s">
        <v>147</v>
      </c>
      <c r="C118" s="323">
        <v>2012</v>
      </c>
      <c r="D118" s="22" t="s">
        <v>114</v>
      </c>
      <c r="E118" s="45" t="s">
        <v>122</v>
      </c>
      <c r="F118" s="319" t="s">
        <v>333</v>
      </c>
      <c r="G118" s="54">
        <v>34.5</v>
      </c>
      <c r="H118" s="68">
        <f t="shared" si="4"/>
        <v>594.82758620689651</v>
      </c>
      <c r="I118" s="128">
        <v>10</v>
      </c>
      <c r="J118" s="407" t="s">
        <v>331</v>
      </c>
    </row>
    <row r="119" spans="1:29" ht="16.5" thickBot="1" x14ac:dyDescent="0.3">
      <c r="A119" s="491">
        <v>12</v>
      </c>
      <c r="B119" s="544" t="s">
        <v>145</v>
      </c>
      <c r="C119" s="64">
        <v>2013</v>
      </c>
      <c r="D119" s="545" t="s">
        <v>114</v>
      </c>
      <c r="E119" s="240" t="s">
        <v>122</v>
      </c>
      <c r="F119" s="492" t="s">
        <v>334</v>
      </c>
      <c r="G119" s="241">
        <v>34</v>
      </c>
      <c r="H119" s="74">
        <f t="shared" si="4"/>
        <v>586.20689655172418</v>
      </c>
      <c r="I119" s="128">
        <v>12</v>
      </c>
      <c r="J119" s="407" t="s">
        <v>331</v>
      </c>
    </row>
    <row r="120" spans="1:29" ht="15.75" customHeight="1" thickTop="1" thickBot="1" x14ac:dyDescent="0.3">
      <c r="A120" s="489">
        <v>13</v>
      </c>
      <c r="B120" s="254" t="s">
        <v>146</v>
      </c>
      <c r="C120" s="32">
        <v>2012</v>
      </c>
      <c r="D120" s="32" t="s">
        <v>114</v>
      </c>
      <c r="E120" s="364" t="s">
        <v>122</v>
      </c>
      <c r="F120" s="490" t="s">
        <v>305</v>
      </c>
      <c r="G120" s="238">
        <v>29</v>
      </c>
      <c r="H120" s="73">
        <f t="shared" ref="H120:H128" si="5">G120*1000/58</f>
        <v>500</v>
      </c>
      <c r="J120" s="408" t="s">
        <v>331</v>
      </c>
    </row>
    <row r="121" spans="1:29" ht="15.75" customHeight="1" thickTop="1" x14ac:dyDescent="0.25">
      <c r="A121" s="489">
        <v>14</v>
      </c>
      <c r="B121" s="486" t="s">
        <v>201</v>
      </c>
      <c r="C121" s="32">
        <v>2012</v>
      </c>
      <c r="D121" s="117" t="s">
        <v>114</v>
      </c>
      <c r="E121" s="364" t="s">
        <v>122</v>
      </c>
      <c r="F121" s="490" t="s">
        <v>199</v>
      </c>
      <c r="G121" s="238">
        <v>28</v>
      </c>
      <c r="H121" s="73">
        <f t="shared" si="5"/>
        <v>482.75862068965517</v>
      </c>
      <c r="J121" s="407" t="s">
        <v>331</v>
      </c>
    </row>
    <row r="122" spans="1:29" ht="15.75" x14ac:dyDescent="0.25">
      <c r="A122" s="7">
        <v>15</v>
      </c>
      <c r="B122" s="253" t="s">
        <v>278</v>
      </c>
      <c r="C122" s="325" t="s">
        <v>62</v>
      </c>
      <c r="D122" s="323" t="s">
        <v>206</v>
      </c>
      <c r="E122" s="45" t="s">
        <v>122</v>
      </c>
      <c r="F122" s="319" t="s">
        <v>199</v>
      </c>
      <c r="G122" s="54">
        <v>28</v>
      </c>
      <c r="H122" s="88">
        <f t="shared" si="5"/>
        <v>482.75862068965517</v>
      </c>
      <c r="I122" s="487"/>
      <c r="J122" s="407" t="s">
        <v>331</v>
      </c>
    </row>
    <row r="123" spans="1:29" ht="15.75" x14ac:dyDescent="0.25">
      <c r="A123" s="7">
        <v>16</v>
      </c>
      <c r="B123" s="366" t="s">
        <v>148</v>
      </c>
      <c r="C123" s="323">
        <v>2014</v>
      </c>
      <c r="D123" s="22" t="s">
        <v>149</v>
      </c>
      <c r="E123" s="45" t="s">
        <v>122</v>
      </c>
      <c r="F123" s="319" t="s">
        <v>200</v>
      </c>
      <c r="G123" s="54">
        <v>23</v>
      </c>
      <c r="H123" s="68">
        <f t="shared" si="5"/>
        <v>396.55172413793105</v>
      </c>
      <c r="I123" s="105"/>
      <c r="J123" s="407" t="s">
        <v>186</v>
      </c>
    </row>
    <row r="124" spans="1:29" ht="15.75" x14ac:dyDescent="0.25">
      <c r="A124" s="7">
        <v>17</v>
      </c>
      <c r="B124" s="270" t="s">
        <v>98</v>
      </c>
      <c r="C124" s="25" t="s">
        <v>53</v>
      </c>
      <c r="D124" s="22" t="s">
        <v>27</v>
      </c>
      <c r="E124" s="11" t="s">
        <v>18</v>
      </c>
      <c r="F124" s="319" t="s">
        <v>97</v>
      </c>
      <c r="G124" s="80">
        <v>22.5</v>
      </c>
      <c r="H124" s="68">
        <f t="shared" si="5"/>
        <v>387.93103448275861</v>
      </c>
      <c r="I124" s="105"/>
      <c r="J124" s="3" t="s">
        <v>7</v>
      </c>
    </row>
    <row r="125" spans="1:29" ht="15.75" x14ac:dyDescent="0.25">
      <c r="A125" s="7">
        <v>18</v>
      </c>
      <c r="B125" s="270" t="s">
        <v>102</v>
      </c>
      <c r="C125" s="25" t="s">
        <v>103</v>
      </c>
      <c r="D125" s="22" t="s">
        <v>67</v>
      </c>
      <c r="E125" s="11" t="s">
        <v>21</v>
      </c>
      <c r="F125" s="319" t="s">
        <v>101</v>
      </c>
      <c r="G125" s="80">
        <v>11</v>
      </c>
      <c r="H125" s="68">
        <f t="shared" si="5"/>
        <v>189.65517241379311</v>
      </c>
      <c r="I125" s="105"/>
      <c r="J125" s="3" t="s">
        <v>24</v>
      </c>
    </row>
    <row r="126" spans="1:29" ht="15.75" x14ac:dyDescent="0.25">
      <c r="A126" s="7">
        <v>19</v>
      </c>
      <c r="B126" s="270" t="s">
        <v>104</v>
      </c>
      <c r="C126" s="25" t="s">
        <v>105</v>
      </c>
      <c r="D126" s="22" t="s">
        <v>149</v>
      </c>
      <c r="E126" s="11" t="s">
        <v>18</v>
      </c>
      <c r="F126" s="319" t="s">
        <v>106</v>
      </c>
      <c r="G126" s="80">
        <v>10</v>
      </c>
      <c r="H126" s="68">
        <f t="shared" si="5"/>
        <v>172.41379310344828</v>
      </c>
      <c r="I126" s="105"/>
      <c r="J126" s="3" t="s">
        <v>6</v>
      </c>
    </row>
    <row r="127" spans="1:29" ht="18.75" customHeight="1" x14ac:dyDescent="0.25">
      <c r="A127" s="7">
        <v>20</v>
      </c>
      <c r="B127" s="270" t="s">
        <v>107</v>
      </c>
      <c r="C127" s="28" t="s">
        <v>105</v>
      </c>
      <c r="D127" s="22" t="s">
        <v>149</v>
      </c>
      <c r="E127" s="11" t="s">
        <v>21</v>
      </c>
      <c r="F127" s="319" t="s">
        <v>108</v>
      </c>
      <c r="G127" s="80">
        <v>8</v>
      </c>
      <c r="H127" s="68">
        <f t="shared" si="5"/>
        <v>137.93103448275863</v>
      </c>
      <c r="I127" s="105"/>
      <c r="J127" s="267" t="s">
        <v>24</v>
      </c>
      <c r="U127" s="321"/>
      <c r="V127" s="321"/>
      <c r="W127" s="321"/>
      <c r="X127" s="321"/>
      <c r="Y127" s="321"/>
      <c r="Z127" s="321"/>
      <c r="AA127" s="321"/>
      <c r="AB127" s="321"/>
      <c r="AC127" s="321"/>
    </row>
    <row r="128" spans="1:29" ht="18.75" customHeight="1" x14ac:dyDescent="0.25">
      <c r="A128" s="7">
        <v>21</v>
      </c>
      <c r="B128" s="270" t="s">
        <v>109</v>
      </c>
      <c r="C128" s="28" t="s">
        <v>105</v>
      </c>
      <c r="D128" s="22" t="s">
        <v>149</v>
      </c>
      <c r="E128" s="11" t="s">
        <v>18</v>
      </c>
      <c r="F128" s="319" t="s">
        <v>110</v>
      </c>
      <c r="G128" s="80">
        <v>4.5</v>
      </c>
      <c r="H128" s="68">
        <f t="shared" si="5"/>
        <v>77.58620689655173</v>
      </c>
      <c r="I128" s="105"/>
      <c r="J128" s="267" t="s">
        <v>12</v>
      </c>
      <c r="U128" s="321"/>
      <c r="V128" s="321"/>
      <c r="W128" s="321"/>
      <c r="X128" s="321"/>
      <c r="Y128" s="321"/>
      <c r="Z128" s="321"/>
      <c r="AA128" s="321"/>
      <c r="AB128" s="321"/>
      <c r="AC128" s="321"/>
    </row>
    <row r="129" spans="1:10" ht="15.75" x14ac:dyDescent="0.25">
      <c r="A129" s="633" t="s">
        <v>358</v>
      </c>
      <c r="B129" s="633"/>
      <c r="C129" s="633"/>
      <c r="D129" s="633"/>
      <c r="E129" s="633"/>
      <c r="F129" s="633"/>
      <c r="G129" s="633"/>
      <c r="H129" s="633"/>
      <c r="I129" s="633"/>
      <c r="J129" s="633"/>
    </row>
    <row r="130" spans="1:10" ht="15" customHeight="1" x14ac:dyDescent="0.25">
      <c r="A130" s="99"/>
      <c r="B130" s="99"/>
      <c r="C130" s="99"/>
      <c r="D130" s="99"/>
      <c r="E130" s="99"/>
      <c r="F130" s="99"/>
      <c r="G130" s="99"/>
      <c r="H130" s="99"/>
      <c r="I130" s="99"/>
      <c r="J130" s="99"/>
    </row>
    <row r="131" spans="1:10" ht="15" customHeight="1" x14ac:dyDescent="0.25">
      <c r="A131" s="434"/>
      <c r="B131" s="362" t="s">
        <v>298</v>
      </c>
      <c r="C131" s="99"/>
      <c r="D131" s="99"/>
      <c r="E131" s="99"/>
      <c r="F131" s="99"/>
      <c r="G131" s="435"/>
      <c r="H131" s="436" t="s">
        <v>90</v>
      </c>
      <c r="I131" s="435"/>
      <c r="J131" s="386">
        <v>58</v>
      </c>
    </row>
    <row r="132" spans="1:10" x14ac:dyDescent="0.25">
      <c r="A132" s="99"/>
      <c r="B132" s="99"/>
      <c r="C132" s="99"/>
      <c r="D132" s="99"/>
      <c r="E132" s="99"/>
      <c r="F132" s="99"/>
      <c r="G132" s="99"/>
      <c r="H132" s="99"/>
      <c r="I132" s="99"/>
      <c r="J132" s="99"/>
    </row>
    <row r="133" spans="1:10" ht="15.75" x14ac:dyDescent="0.25">
      <c r="A133" s="99"/>
      <c r="B133" s="437" t="s">
        <v>270</v>
      </c>
      <c r="C133" s="438"/>
      <c r="D133" s="438"/>
      <c r="E133" s="439"/>
      <c r="F133" s="440"/>
      <c r="G133" s="400" t="s">
        <v>4</v>
      </c>
      <c r="H133" s="441"/>
      <c r="I133" s="442"/>
      <c r="J133" s="99"/>
    </row>
    <row r="134" spans="1:10" ht="15.75" x14ac:dyDescent="0.25">
      <c r="A134" s="99"/>
      <c r="B134" s="443" t="s">
        <v>268</v>
      </c>
      <c r="C134" s="438"/>
      <c r="D134" s="444" t="s">
        <v>269</v>
      </c>
      <c r="E134" s="442"/>
      <c r="F134" s="445"/>
      <c r="G134" s="445"/>
      <c r="H134" s="441"/>
      <c r="I134" s="442"/>
      <c r="J134" s="99"/>
    </row>
    <row r="135" spans="1:10" x14ac:dyDescent="0.25">
      <c r="A135" s="99"/>
      <c r="B135" s="99"/>
      <c r="C135" s="99"/>
      <c r="D135" s="99"/>
      <c r="E135" s="99"/>
      <c r="F135" s="99"/>
      <c r="G135" s="99"/>
      <c r="H135" s="99"/>
      <c r="I135" s="99"/>
      <c r="J135" s="99"/>
    </row>
    <row r="136" spans="1:10" ht="15.75" x14ac:dyDescent="0.25">
      <c r="A136" s="99"/>
      <c r="B136" s="99" t="s">
        <v>356</v>
      </c>
      <c r="C136" s="99"/>
      <c r="D136" s="255" t="s">
        <v>357</v>
      </c>
      <c r="E136" s="479"/>
      <c r="F136" s="257"/>
      <c r="G136" s="99"/>
      <c r="H136" s="99"/>
      <c r="I136" s="99"/>
      <c r="J136" s="99"/>
    </row>
    <row r="137" spans="1:10" ht="15.75" x14ac:dyDescent="0.25">
      <c r="A137" s="446"/>
      <c r="B137" s="99"/>
      <c r="C137" s="99"/>
      <c r="D137" s="99"/>
      <c r="E137" s="99"/>
      <c r="F137" s="99"/>
      <c r="G137" s="99"/>
      <c r="H137" s="99"/>
      <c r="I137" s="99"/>
      <c r="J137" s="99"/>
    </row>
    <row r="138" spans="1:10" x14ac:dyDescent="0.25">
      <c r="A138" s="99"/>
      <c r="B138" s="99"/>
      <c r="C138" s="99"/>
      <c r="D138" s="99"/>
      <c r="E138" s="99"/>
      <c r="F138" s="99"/>
      <c r="G138" s="99"/>
      <c r="H138" s="99"/>
      <c r="I138" s="99"/>
      <c r="J138" s="99"/>
    </row>
    <row r="139" spans="1:10" x14ac:dyDescent="0.25">
      <c r="A139" s="99"/>
      <c r="B139" s="99"/>
      <c r="C139" s="99"/>
      <c r="D139" s="99"/>
      <c r="E139" s="99"/>
      <c r="F139" s="99"/>
      <c r="G139" s="99"/>
      <c r="H139" s="99"/>
      <c r="I139" s="99"/>
      <c r="J139" s="99"/>
    </row>
    <row r="140" spans="1:10" x14ac:dyDescent="0.25">
      <c r="A140" s="99"/>
      <c r="B140" s="99"/>
      <c r="C140" s="99"/>
      <c r="D140" s="99"/>
      <c r="E140" s="99"/>
      <c r="F140" s="99"/>
      <c r="G140" s="99"/>
      <c r="H140" s="99"/>
      <c r="I140" s="99"/>
      <c r="J140" s="99"/>
    </row>
    <row r="141" spans="1:10" x14ac:dyDescent="0.25">
      <c r="A141" s="99"/>
      <c r="B141" s="99"/>
      <c r="C141" s="99"/>
      <c r="D141" s="99"/>
      <c r="E141" s="99"/>
      <c r="F141" s="99"/>
      <c r="G141" s="99"/>
      <c r="H141" s="99"/>
      <c r="I141" s="99"/>
      <c r="J141" s="99"/>
    </row>
    <row r="142" spans="1:10" x14ac:dyDescent="0.25">
      <c r="A142" s="99"/>
      <c r="B142" s="99"/>
      <c r="C142" s="99"/>
      <c r="D142" s="99"/>
      <c r="E142" s="99"/>
      <c r="F142" s="99"/>
      <c r="G142" s="99"/>
      <c r="H142" s="99"/>
      <c r="I142" s="99"/>
      <c r="J142" s="99"/>
    </row>
    <row r="143" spans="1:10" x14ac:dyDescent="0.25">
      <c r="A143" s="99"/>
      <c r="B143" s="99"/>
      <c r="C143" s="99"/>
      <c r="D143" s="99"/>
      <c r="E143" s="99"/>
      <c r="F143" s="99"/>
      <c r="G143" s="99"/>
      <c r="H143" s="99"/>
      <c r="I143" s="99"/>
      <c r="J143" s="99"/>
    </row>
    <row r="144" spans="1:10" x14ac:dyDescent="0.25">
      <c r="A144" s="99"/>
      <c r="B144" s="99"/>
      <c r="C144" s="99"/>
      <c r="D144" s="99"/>
      <c r="E144" s="99"/>
      <c r="F144" s="99"/>
      <c r="G144" s="99"/>
      <c r="H144" s="99"/>
      <c r="I144" s="99"/>
      <c r="J144" s="99"/>
    </row>
    <row r="145" spans="1:14" x14ac:dyDescent="0.25">
      <c r="A145" s="99"/>
      <c r="B145" s="99"/>
      <c r="C145" s="99"/>
      <c r="D145" s="99"/>
      <c r="E145" s="99"/>
      <c r="F145" s="99"/>
      <c r="G145" s="99"/>
      <c r="H145" s="99"/>
      <c r="I145" s="99"/>
      <c r="J145" s="99"/>
    </row>
    <row r="146" spans="1:14" x14ac:dyDescent="0.25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N146" s="2" t="s">
        <v>344</v>
      </c>
    </row>
    <row r="147" spans="1:14" x14ac:dyDescent="0.25">
      <c r="A147" s="99"/>
      <c r="B147" s="99"/>
      <c r="C147" s="99"/>
      <c r="D147" s="99"/>
      <c r="E147" s="99"/>
      <c r="F147" s="99"/>
      <c r="G147" s="99"/>
      <c r="H147" s="99"/>
      <c r="I147" s="99"/>
      <c r="J147" s="99"/>
    </row>
    <row r="148" spans="1:14" x14ac:dyDescent="0.25">
      <c r="A148" s="99"/>
      <c r="B148" s="99"/>
      <c r="C148" s="99"/>
      <c r="D148" s="99"/>
      <c r="E148" s="99"/>
      <c r="F148" s="99"/>
      <c r="G148" s="99"/>
      <c r="H148" s="99"/>
      <c r="I148" s="99"/>
      <c r="J148" s="99"/>
    </row>
    <row r="149" spans="1:14" x14ac:dyDescent="0.25">
      <c r="A149" s="99"/>
      <c r="B149" s="99"/>
      <c r="C149" s="99"/>
      <c r="D149" s="99"/>
      <c r="E149" s="99"/>
      <c r="F149" s="99"/>
      <c r="G149" s="99"/>
      <c r="H149" s="99"/>
      <c r="I149" s="99"/>
      <c r="J149" s="99"/>
    </row>
    <row r="150" spans="1:14" x14ac:dyDescent="0.25">
      <c r="A150" s="99"/>
      <c r="B150" s="99"/>
      <c r="C150" s="99"/>
      <c r="D150" s="99"/>
      <c r="E150" s="99"/>
      <c r="F150" s="99"/>
      <c r="G150" s="99"/>
      <c r="H150" s="99"/>
      <c r="I150" s="99"/>
      <c r="J150" s="99"/>
    </row>
  </sheetData>
  <sortState ref="B108:J119">
    <sortCondition descending="1" ref="G108:G119"/>
  </sortState>
  <mergeCells count="47">
    <mergeCell ref="A129:J129"/>
    <mergeCell ref="A43:J44"/>
    <mergeCell ref="F106:F107"/>
    <mergeCell ref="G106:G107"/>
    <mergeCell ref="I106:I107"/>
    <mergeCell ref="J106:J107"/>
    <mergeCell ref="J56:J57"/>
    <mergeCell ref="A101:J101"/>
    <mergeCell ref="A102:J102"/>
    <mergeCell ref="A105:B105"/>
    <mergeCell ref="C105:C107"/>
    <mergeCell ref="D105:D107"/>
    <mergeCell ref="E105:E107"/>
    <mergeCell ref="F105:J105"/>
    <mergeCell ref="A106:A107"/>
    <mergeCell ref="B106:B107"/>
    <mergeCell ref="A103:J103"/>
    <mergeCell ref="A100:J100"/>
    <mergeCell ref="C55:C57"/>
    <mergeCell ref="D55:D57"/>
    <mergeCell ref="E55:E57"/>
    <mergeCell ref="F55:J55"/>
    <mergeCell ref="A56:A57"/>
    <mergeCell ref="B56:B57"/>
    <mergeCell ref="F56:F57"/>
    <mergeCell ref="G56:G57"/>
    <mergeCell ref="I56:I57"/>
    <mergeCell ref="A83:J84"/>
    <mergeCell ref="A1:J1"/>
    <mergeCell ref="A2:J2"/>
    <mergeCell ref="A6:B6"/>
    <mergeCell ref="C6:C8"/>
    <mergeCell ref="D6:D8"/>
    <mergeCell ref="E6:E8"/>
    <mergeCell ref="F6:J6"/>
    <mergeCell ref="A7:A8"/>
    <mergeCell ref="B7:B8"/>
    <mergeCell ref="F7:F8"/>
    <mergeCell ref="G7:G8"/>
    <mergeCell ref="I7:I8"/>
    <mergeCell ref="J7:J8"/>
    <mergeCell ref="A53:J53"/>
    <mergeCell ref="A55:B55"/>
    <mergeCell ref="A50:J50"/>
    <mergeCell ref="A88:J89"/>
    <mergeCell ref="A52:J52"/>
    <mergeCell ref="A51:J51"/>
  </mergeCells>
  <hyperlinks>
    <hyperlink ref="B71" r:id="rId1" display="https://iwwfed-ea.org/cableski/rl2025/wbw/index.php?skier=IWF100200038"/>
    <hyperlink ref="B11" r:id="rId2" display="https://iwwfed-ea.org/cableski/rl2025/wbw/index.php?skier=GER312000906"/>
    <hyperlink ref="B10" r:id="rId3" display="https://iwwfed-ea.org/cableski/rl2025/wbw/index.php?skier=AUT712000925"/>
    <hyperlink ref="B12" r:id="rId4" display="https://iwwfed-ea.org/cableski/rl2025/wbw/index.php?skier=AUT982024277"/>
    <hyperlink ref="B18" r:id="rId5" display="https://iwwfed-ea.org/cableski/rl2025/wbw/index.php?skier=SVK062001561"/>
    <hyperlink ref="B13" r:id="rId6" display="https://iwwfed-ea.org/cableski/rl2025/wbw/index.php?skier=AUT652000927"/>
    <hyperlink ref="B21" r:id="rId7" display="https://iwwfed-ea.org/cableski/rl2025/wbw/index.php?skier=SVK912001565"/>
    <hyperlink ref="B24" r:id="rId8" display="https://iwwfed-ea.org/cableski/rl2025/wbw/index.php?skier=GER982016370"/>
    <hyperlink ref="B22" r:id="rId9" display="https://iwwfed-ea.org/cableski/rl2025/wbw/index.php?skier=SVK882001566"/>
    <hyperlink ref="B25" r:id="rId10" display="https://iwwfed-ea.org/cableski/rl2025/wbw/index.php?skier=POL622001316"/>
    <hyperlink ref="B17" r:id="rId11" display="https://iwwfed-ea.org/cableski/rl2025/wbw/index.php?skier=ISR392001647"/>
    <hyperlink ref="B33" r:id="rId12" display="https://iwwfed-ea.org/cableski/rl2025/wbw/index.php?skier=POL702023300"/>
    <hyperlink ref="B26" r:id="rId13" display="https://iwwfed-ea.org/cableski/rl2025/wbw/index.php?skier=GER672001573"/>
    <hyperlink ref="B15" r:id="rId14" display="https://iwwfed-ea.org/cableski/rl2025/wbw/index.php?skier=GER582023886"/>
    <hyperlink ref="B27" r:id="rId15" display="https://iwwfed-ea.org/cableski/rl2025/wbw/index.php?skier=AUT902001436"/>
    <hyperlink ref="B32" r:id="rId16" display="https://iwwfed-ea.org/cableski/rl2025/wbw/index.php?skier=GER92024828"/>
    <hyperlink ref="B9" r:id="rId17" display="https://iwwfed-ea.org/cableski/rl2025/wbw/index.php?skier=GER622001607"/>
    <hyperlink ref="B34" r:id="rId18" display="https://iwwfed-ea.org/cableski/rl2025/wbw/index.php?skier=NED432001096"/>
    <hyperlink ref="J11" r:id="rId19" tooltip="international Auerbrau-Cup 2025_x000d_Wasserski Club Kiefersfelden-Rosenheim_x000d_22.06.2025_x000d_Coeff:0,60 - Level:0,00" display="https://www.iwwfed-ea.org/cableski/25GER012/"/>
    <hyperlink ref="J18" r:id="rId20" tooltip="Austrian Open Cableski_x000d_Au-See Asten, Cableski_x000d_27.07.2025_x000d_Coeff:0,80 - Level:0,00" display="https://www.iwwfed-ea.org/cableski/25AUT008/"/>
    <hyperlink ref="J21" r:id="rId21" tooltip="Slovak Cableski Open National Championships_x000d_Kosice_x000d_30.08.2025_x000d_Coeff:0,70 - Level:0,00" display="https://www.iwwfed-ea.org/cableski/25SVK008/"/>
    <hyperlink ref="J22" r:id="rId22" tooltip="Slovak Cableski Juniors &amp; Open National Championsh_x000d_Kosice_x000d_29.08.2025_x000d_Coeff:0,70 - Level:0,00" display="https://www.iwwfed-ea.org/cableski/25SVK002/"/>
    <hyperlink ref="J25" r:id="rId23" tooltip="Mistrzostwa Polski za wyciagiem_x000d_Wake Zone Stawiki, Cableski_x000d_07.09.2025_x000d_Coeff:0,50 - Level:0,00" display="https://www.iwwfed-ea.org/cableski/25POL006/"/>
    <hyperlink ref="J33" r:id="rId24" tooltip="Mistrzostwa Polski za wyciagiem_x000d_Wake Zone Stawiki, Cableski_x000d_07.09.2025_x000d_Coeff:0,50 - Level:0,00" display="https://www.iwwfed-ea.org/cableski/25POL006/"/>
    <hyperlink ref="J26" r:id="rId25" tooltip="int. Friedberg Cup_x000d_Friedberg_x000d_31.05.2025_x000d_Coeff:0,60 - Level:0,00" display="https://www.iwwfed-ea.org/cableski/25GER011/"/>
    <hyperlink ref="J32" r:id="rId26" tooltip="Deutsche Meisterschaft &amp; Dutch Championships_x000d_Alfsee Rieste_x000d_14.09.2025_x000d_Coeff:0,70 - Level:0,00" display="https://www.iwwfed-ea.org/cableski/25GER001/"/>
    <hyperlink ref="J34" r:id="rId27" tooltip="Biber Cup II_x000d_Kirchheim_x000d_28.06.2025_x000d_Coeff:0,80 - Level:0,00" display="https://www.iwwfed-ea.org/cableski/25GER010/"/>
    <hyperlink ref="J27" r:id="rId28" display="https://www.iwwfed-ea.org/cableski/25AUT008/"/>
    <hyperlink ref="J13" r:id="rId29" tooltip="Netherlands National Open Cableski Championships a_x000d_ENTC_x000d_05.07.2026_x000d_Coeff:0,80 - Level:0,00" display="https://iwwfed-ea.net/cableski/26NED002/"/>
    <hyperlink ref="J10" r:id="rId30" tooltip="Austrian Open Cableski 2026_x000d_Au-See Asten, Cableski_x000d_26.07.2026_x000d_Coeff:0,80 - Level:0,00" display="https://iwwfed-ea.net/cableski/26AUT003/"/>
    <hyperlink ref="J17" r:id="rId31" tooltip="Netherlands National Open Cableski Championships a_x000d_ENTC_x000d_05.07.2026_x000d_Coeff:0,80 - Level:0,00" display="https://iwwfed-ea.net/cableski/26NED002/"/>
    <hyperlink ref="J15" r:id="rId32" tooltip="Netherlands National Open Cableski Championships a_x000d_ENTC_x000d_05.07.2026_x000d_Coeff:0,80 - Level:0,00" display="https://iwwfed-ea.net/cableski/26NED002/"/>
    <hyperlink ref="B29" r:id="rId33" display="https://iwwfed-ea.org/cableski/rl2025/wbw/index.php?skier=ISR982001416"/>
    <hyperlink ref="J29" r:id="rId34" tooltip="Netherlands National Open Cableski Championships a_x000d_ENTC_x000d_05.07.2026_x000d_Coeff:0,80 - Level:0,00" display="https://iwwfed-ea.net/cableski/26NED002/"/>
    <hyperlink ref="B58" r:id="rId35" display="https://iwwfed-ea.org/cableski/rl2025/wbw/index.php?skier=AUT982024277"/>
    <hyperlink ref="B59" r:id="rId36" display="https://iwwfed-ea.org/cableski/rl2025/wbw/index.php?skier=SVK912001565"/>
    <hyperlink ref="B61" r:id="rId37" display="https://iwwfed-ea.org/cableski/rl2025/wbw/index.php?skier=GER982016370"/>
    <hyperlink ref="B60" r:id="rId38" display="https://iwwfed-ea.org/cableski/rl2025/wbw/index.php?skier=SVK882001566"/>
    <hyperlink ref="B68" r:id="rId39" display="https://iwwfed-ea.org/cableski/rl2025/wbw/index.php?skier=POL702023300"/>
    <hyperlink ref="B74" r:id="rId40" display="https://iwwfed-ea.org/cableski/rl2025/wbw/index.php?skier=POL762023298"/>
    <hyperlink ref="B75" r:id="rId41" display="https://iwwfed-ea.org/cableski/rl2025/wbw/index.php?skier=POL982020520"/>
    <hyperlink ref="B80" r:id="rId42" display="https://iwwfed-ea.org/cableski/rl2025/wbw/index.php?skier=GER982016430"/>
    <hyperlink ref="B81" r:id="rId43" display="https://iwwfed-ea.org/cableski/rl2025/wbw/index.php?skier=POL982020513"/>
    <hyperlink ref="B76" r:id="rId44" display="https://iwwfed-ea.org/cableski/rl2025/wbw/index.php?skier=GER842001729"/>
    <hyperlink ref="B65" r:id="rId45" display="https://iwwfed-ea.org/cableski/rl2025/wbw/index.php?skier=ISR982001416"/>
    <hyperlink ref="J59" r:id="rId46" tooltip="Slovak Cableski Open National Championships_x000d_Kosice_x000d_30.08.2025_x000d_Coeff:0,70 - Level:0,00" display="https://www.iwwfed-ea.org/cableski/25SVK008/"/>
    <hyperlink ref="J76" r:id="rId47" tooltip="Biber Cup II_x000d_Kirchheim_x000d_28.06.2025_x000d_Coeff:0,80 - Level:0,00" display="https://www.iwwfed-ea.org/cableski/25GER010/"/>
    <hyperlink ref="J81" r:id="rId48" tooltip="GPX of Poland_x000d_Wake Zone Stawiki, Cableski_x000d_07.09.2025_x000d_Coeff:0,60 - Level:0,00" display="https://www.iwwfed-ea.org/cableski/25POL005/"/>
    <hyperlink ref="J80" r:id="rId49" tooltip="int. Friedberg Cup_x000d_Friedberg_x000d_31.05.2025_x000d_Coeff:0,60 - Level:0,00" display="https://www.iwwfed-ea.org/cableski/25GER011/"/>
    <hyperlink ref="J75" r:id="rId50" tooltip="Mistrzostwa Polski za wyciagiem_x000d_Wake Zone Stawiki, Cableski_x000d_07.09.2025_x000d_Coeff:0,50 - Level:0,00" display="https://www.iwwfed-ea.org/cableski/25POL006/"/>
    <hyperlink ref="J74" r:id="rId51" tooltip="GPX of Poland_x000d_Wake Zone Stawiki, Cableski_x000d_07.09.2025_x000d_Coeff:0,60 - Level:0,00" display="https://www.iwwfed-ea.org/cableski/25POL005/"/>
    <hyperlink ref="J68" r:id="rId52" tooltip="Mistrzostwa Polski za wyciagiem_x000d_Wake Zone Stawiki, Cableski_x000d_07.09.2025_x000d_Coeff:0,50 - Level:0,00" display="https://www.iwwfed-ea.org/cableski/25POL006/"/>
    <hyperlink ref="J60" r:id="rId53" tooltip="Slovak Cableski Juniors &amp; Open National Championsh_x000d_Kosice_x000d_29.08.2025_x000d_Coeff:0,70 - Level:0,00" display="https://www.iwwfed-ea.org/cableski/25SVK002/"/>
    <hyperlink ref="B62" r:id="rId54" display="https://iwwfed-ea.org/cableski/rl2025/wbw/index.php?skier=GER672001573"/>
    <hyperlink ref="J62" r:id="rId55" tooltip="int. Friedberg Cup_x000d_Friedberg_x000d_31.05.2025_x000d_Coeff:0,60 - Level:0,00" display="https://www.iwwfed-ea.org/cableski/25GER011/"/>
    <hyperlink ref="J82" r:id="rId56" display="https://www.iwwfed-ea.org/cableski/25POL006/"/>
    <hyperlink ref="B82" r:id="rId57" display="https://iwwfed-ea.org/cableski/rl2025/wbw/index.php?skier=POL982020553"/>
    <hyperlink ref="J61" r:id="rId58" tooltip="Austrian Open Cableski 2026_x000d_Au-See Asten, Cableski_x000d_26.07.2026_x000d_Coeff:0,80 - Level:0,00" display="https://iwwfed-ea.net/cableski/26AUT003/"/>
    <hyperlink ref="B69" r:id="rId59" display="https://iwwfed-ea.net/cableski/rl2026/wbw/index.php?skier=NED982020006"/>
    <hyperlink ref="J69" r:id="rId60" tooltip="Netherlands National Open Cableski Championships a_x000d_ENTC_x000d_05.07.2026_x000d_Coeff:0,80 - Level:0,00" display="https://iwwfed-ea.net/cableski/26NED002/"/>
    <hyperlink ref="B72" r:id="rId61" display="https://iwwfed-ea.net/cableski/rl2026/wbw/index.php?skier=GER982016470"/>
    <hyperlink ref="J72" r:id="rId62" tooltip="Slovak Cableski Open Kosice 2026_x000d_Kosice_x000d_19.07.2026_x000d_Coeff:0,80 - Level:0,00" display="https://iwwfed-ea.net/cableski/26SVK004/"/>
    <hyperlink ref="J65" r:id="rId63" tooltip="Netherlands National Open Cableski Championships a_x000d_ENTC_x000d_05.07.2026_x000d_Coeff:0,80 - Level:0,00" display="https://iwwfed-ea.net/cableski/26NED002/"/>
    <hyperlink ref="J58" r:id="rId64" tooltip="Netherlands National Open Cableski Championships a_x000d_ENTC_x000d_05.07.2026_x000d_Coeff:0,80 - Level:0,00" display="https://iwwfed-ea.net/cableski/26NED002/"/>
    <hyperlink ref="B111" r:id="rId65" display="https://iwwfed-ea.org/cableski/rl2025/wbw/index.php?skier=GER982016430"/>
    <hyperlink ref="B110" r:id="rId66" display="https://iwwfed-ea.org/cableski/rl2025/wbw/index.php?skier=GER842001729"/>
    <hyperlink ref="J110" r:id="rId67" tooltip="Biber Cup II_x000d_Kirchheim_x000d_28.06.2025_x000d_Coeff:0,80 - Level:0,00" display="https://www.iwwfed-ea.org/cableski/25GER010/"/>
    <hyperlink ref="J111" r:id="rId68" tooltip="int. Friedberg Cup_x000d_Friedberg_x000d_31.05.2025_x000d_Coeff:0,60 - Level:0,00" display="https://www.iwwfed-ea.org/cableski/25GER011/"/>
    <hyperlink ref="J116" r:id="rId69" display="https://www.iwwfed-ea.org/cableski/25POL006/"/>
    <hyperlink ref="B116" r:id="rId70" display="https://iwwfed-ea.org/cableski/rl2025/wbw/index.php?skier=POL982020553"/>
    <hyperlink ref="B114" r:id="rId71" display="https://iwwfed-ea.org/cableski/rl2025/wbw/index.php?skier=GER982016631"/>
    <hyperlink ref="B124" r:id="rId72" display="https://iwwfed-ea.org/cableski/rl2025/wbw/index.php?skier=GER982016552"/>
    <hyperlink ref="J124" r:id="rId73" tooltip="int. Friedberg Cup_x000d_Friedberg_x000d_31.05.2025_x000d_Coeff:0,60 - Level:0,00" display="https://www.iwwfed-ea.org/cableski/25GER011/"/>
    <hyperlink ref="B113" r:id="rId74" display="https://iwwfed-ea.org/cableski/rl2025/wbw/index.php?skier=GER982016690"/>
    <hyperlink ref="B125" r:id="rId75" display="https://iwwfed-ea.org/cableski/rl2025/wbw/index.php?skier=POL982020626"/>
    <hyperlink ref="J125" r:id="rId76" tooltip="Mistrzostwa Polski za wyciagiem_x000d_Wake Zone Stawiki, Cableski_x000d_07.09.2025_x000d_Coeff:0,50 - Level:0,00" display="https://www.iwwfed-ea.org/cableski/25POL006/"/>
    <hyperlink ref="B126" r:id="rId77" display="https://iwwfed-ea.org/cableski/rl2025/wbw/index.php?skier=GER982016636"/>
    <hyperlink ref="J126" r:id="rId78" tooltip="international Auerbrau-Cup 2025_x000d_Wasserski Club Kiefersfelden-Rosenheim_x000d_22.06.2025_x000d_Coeff:0,60 - Level:0,00" display="https://www.iwwfed-ea.org/cableski/25GER012/"/>
    <hyperlink ref="B115" r:id="rId79" display="https://iwwfed-ea.org/cableski/rl2025/wbw/index.php?skier=GER982016634"/>
    <hyperlink ref="B127" r:id="rId80" display="https://iwwfed-ea.org/cableski/rl2025/wbw/index.php?skier=POL982020573"/>
    <hyperlink ref="J127" r:id="rId81" tooltip="Mistrzostwa Polski za wyciagiem_x000d_Wake Zone Stawiki, Cableski_x000d_07.09.2025_x000d_Coeff:0,50 - Level:0,00" display="https://www.iwwfed-ea.org/cableski/25POL006/"/>
    <hyperlink ref="B128" r:id="rId82" display="https://iwwfed-ea.org/cableski/rl2025/wbw/index.php?skier=GER982016692"/>
    <hyperlink ref="J128" r:id="rId83" tooltip="Deutsche Meisterschaft &amp; Dutch Championships_x000d_Alfsee Rieste_x000d_14.09.2025_x000d_Coeff:0,70 - Level:0,00" display="https://www.iwwfed-ea.org/cableski/25GER001/"/>
    <hyperlink ref="J113" r:id="rId84" tooltip="Netherlands National Open Cableski Championships a_x000d_ENTC_x000d_05.07.2026_x000d_Coeff:0,80 - Level:0,00" display="https://iwwfed-ea.net/cableski/26NED002/"/>
    <hyperlink ref="G85" r:id="rId85" tooltip="European Cable-ski  Age Categories Championships_x000d_Beckum TwinCable_x000d_28.09.2025_x000d_Coeff:0,60 - Level:0,00" display="https://iwwfed-ea.net/cableski/25EURO13/"/>
    <hyperlink ref="G40" r:id="rId86" tooltip="European Cable-ski  Age Categories Championships_x000d_Beckum TwinCable_x000d_28.09.2025_x000d_Coeff:0,60 - Level:0,00" display="https://iwwfed-ea.net/cableski/25EURO13/"/>
    <hyperlink ref="G133" r:id="rId87" tooltip="European Cable-ski  Age Categories Championships_x000d_Beckum TwinCable_x000d_28.09.2025_x000d_Coeff:0,60 - Level:0,00" display="https://iwwfed-ea.net/cableski/25EURO13/"/>
    <hyperlink ref="J24" r:id="rId88" tooltip="Austrian Open Cableski 2026_x000d_Au-See Asten, Cableski_x000d_26.07.2026_x000d_Coeff:0,80 - Level:0,00" display="https://iwwfed-ea.net/cableski/26AUT003/"/>
    <hyperlink ref="B120" r:id="rId89" display="https://iwwfed-ea.org/cableski/rl2025/wbw/index.php?skier=POL582023304"/>
    <hyperlink ref="J114" r:id="rId90" display="https://www.iwwfed-ea.net/cableski/26GER013/"/>
    <hyperlink ref="J115" r:id="rId91" tooltip="Deutsche Meisterschaft &amp; Dutch Championships_x000d_Alfsee Rieste_x000d_14.09.2025_x000d_Coeff:0,70 - Level:0,00" display="https://www.iwwfed-ea.org/cableski/25GER001/"/>
    <hyperlink ref="J12" r:id="rId92" display="https://www.iwwfed-ea.net/cableski/26GER013/"/>
  </hyperlinks>
  <pageMargins left="0.47916666666666669" right="0.33333333333333331" top="0.44791666666666669" bottom="0.61458333333333337" header="0.3" footer="0.32291666666666669"/>
  <pageSetup paperSize="9" orientation="portrait" horizontalDpi="0" verticalDpi="0" r:id="rId93"/>
  <headerFooter>
    <oddFooter>&amp;CЭ Слалом ДРЛ    №3  29.08.2026</oddFooter>
  </headerFooter>
  <drawing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view="pageLayout" topLeftCell="A101" zoomScale="84" zoomScaleNormal="100" zoomScalePageLayoutView="84" workbookViewId="0">
      <selection activeCell="K116" sqref="K116"/>
    </sheetView>
  </sheetViews>
  <sheetFormatPr defaultRowHeight="15.75" x14ac:dyDescent="0.25"/>
  <cols>
    <col min="1" max="1" width="4.140625" style="16" customWidth="1"/>
    <col min="2" max="2" width="20.42578125" style="16" customWidth="1"/>
    <col min="3" max="3" width="8.5703125" style="16" customWidth="1"/>
    <col min="4" max="4" width="10" style="112" customWidth="1"/>
    <col min="5" max="5" width="6.7109375" style="19" customWidth="1"/>
    <col min="6" max="6" width="8.42578125" style="16" customWidth="1"/>
    <col min="7" max="7" width="10.5703125" style="16" customWidth="1"/>
    <col min="8" max="8" width="8.140625" style="16" customWidth="1"/>
    <col min="9" max="9" width="11.85546875" style="404" customWidth="1"/>
  </cols>
  <sheetData>
    <row r="1" spans="1:9" ht="15" x14ac:dyDescent="0.25">
      <c r="A1" s="634" t="s">
        <v>354</v>
      </c>
      <c r="B1" s="634"/>
      <c r="C1" s="634"/>
      <c r="D1" s="634"/>
      <c r="E1" s="634"/>
      <c r="F1" s="634"/>
      <c r="G1" s="634"/>
      <c r="H1" s="634"/>
      <c r="I1" s="634"/>
    </row>
    <row r="2" spans="1:9" ht="15" x14ac:dyDescent="0.25">
      <c r="A2" s="634" t="s">
        <v>213</v>
      </c>
      <c r="B2" s="634"/>
      <c r="C2" s="634"/>
      <c r="D2" s="634"/>
      <c r="E2" s="634"/>
      <c r="F2" s="634"/>
      <c r="G2" s="634"/>
      <c r="H2" s="634"/>
      <c r="I2" s="634"/>
    </row>
    <row r="3" spans="1:9" x14ac:dyDescent="0.25">
      <c r="A3" s="611" t="s">
        <v>216</v>
      </c>
      <c r="B3" s="611"/>
      <c r="C3" s="611"/>
      <c r="D3" s="611"/>
      <c r="E3" s="611"/>
      <c r="F3" s="611"/>
      <c r="G3" s="611"/>
      <c r="H3" s="611"/>
      <c r="I3" s="611"/>
    </row>
    <row r="4" spans="1:9" ht="16.5" customHeight="1" x14ac:dyDescent="0.25">
      <c r="A4" s="611" t="s">
        <v>214</v>
      </c>
      <c r="B4" s="611"/>
      <c r="C4" s="611"/>
      <c r="D4" s="611"/>
      <c r="E4" s="611"/>
      <c r="F4" s="611"/>
      <c r="G4" s="611"/>
      <c r="H4" s="611"/>
      <c r="I4" s="611"/>
    </row>
    <row r="5" spans="1:9" ht="18" customHeight="1" x14ac:dyDescent="0.25">
      <c r="A5" s="76"/>
      <c r="B5" s="100" t="s">
        <v>144</v>
      </c>
      <c r="C5" s="99"/>
      <c r="D5" s="113" t="s">
        <v>209</v>
      </c>
      <c r="E5" s="101"/>
      <c r="F5" s="99"/>
      <c r="G5" s="98" t="s">
        <v>79</v>
      </c>
      <c r="H5" s="76"/>
    </row>
    <row r="6" spans="1:9" x14ac:dyDescent="0.25">
      <c r="A6" s="612" t="s">
        <v>117</v>
      </c>
      <c r="B6" s="613"/>
      <c r="C6" s="617" t="s">
        <v>118</v>
      </c>
      <c r="D6" s="617" t="s">
        <v>119</v>
      </c>
      <c r="E6" s="617" t="s">
        <v>120</v>
      </c>
      <c r="F6" s="637" t="s">
        <v>374</v>
      </c>
      <c r="G6" s="637"/>
      <c r="H6" s="637"/>
      <c r="I6" s="637"/>
    </row>
    <row r="7" spans="1:9" ht="15" customHeight="1" x14ac:dyDescent="0.25">
      <c r="A7" s="623" t="s">
        <v>194</v>
      </c>
      <c r="B7" s="617" t="s">
        <v>195</v>
      </c>
      <c r="C7" s="618"/>
      <c r="D7" s="618"/>
      <c r="E7" s="618"/>
      <c r="F7" s="641" t="s">
        <v>126</v>
      </c>
      <c r="G7" s="642" t="s">
        <v>127</v>
      </c>
      <c r="H7" s="643" t="s">
        <v>128</v>
      </c>
      <c r="I7" s="644" t="s">
        <v>129</v>
      </c>
    </row>
    <row r="8" spans="1:9" ht="15" customHeight="1" x14ac:dyDescent="0.25">
      <c r="A8" s="624"/>
      <c r="B8" s="619"/>
      <c r="C8" s="619"/>
      <c r="D8" s="619"/>
      <c r="E8" s="619"/>
      <c r="F8" s="641"/>
      <c r="G8" s="642"/>
      <c r="H8" s="643"/>
      <c r="I8" s="644"/>
    </row>
    <row r="9" spans="1:9" ht="18.75" x14ac:dyDescent="0.3">
      <c r="A9" s="102">
        <v>1</v>
      </c>
      <c r="B9" s="162" t="s">
        <v>25</v>
      </c>
      <c r="C9" s="22" t="s">
        <v>22</v>
      </c>
      <c r="D9" s="39" t="s">
        <v>11</v>
      </c>
      <c r="E9" s="45" t="s">
        <v>122</v>
      </c>
      <c r="F9" s="577">
        <v>6800</v>
      </c>
      <c r="G9" s="104">
        <f t="shared" ref="G9:G33" si="0">F9*1000/6800</f>
        <v>1000</v>
      </c>
      <c r="H9" s="123">
        <v>1</v>
      </c>
      <c r="I9" s="405" t="s">
        <v>397</v>
      </c>
    </row>
    <row r="10" spans="1:9" ht="18.75" x14ac:dyDescent="0.3">
      <c r="A10" s="102">
        <v>2</v>
      </c>
      <c r="B10" s="333" t="s">
        <v>121</v>
      </c>
      <c r="C10" s="22">
        <v>2002</v>
      </c>
      <c r="D10" s="22" t="s">
        <v>80</v>
      </c>
      <c r="E10" s="45" t="s">
        <v>122</v>
      </c>
      <c r="F10" s="114">
        <v>6230</v>
      </c>
      <c r="G10" s="104">
        <f t="shared" si="0"/>
        <v>916.17647058823525</v>
      </c>
      <c r="H10" s="124">
        <v>2</v>
      </c>
      <c r="I10" s="405" t="s">
        <v>130</v>
      </c>
    </row>
    <row r="11" spans="1:9" ht="18.75" x14ac:dyDescent="0.3">
      <c r="A11" s="102">
        <v>3</v>
      </c>
      <c r="B11" s="162" t="s">
        <v>32</v>
      </c>
      <c r="C11" s="22" t="s">
        <v>33</v>
      </c>
      <c r="D11" s="22" t="s">
        <v>11</v>
      </c>
      <c r="E11" s="45" t="s">
        <v>122</v>
      </c>
      <c r="F11" s="114">
        <v>6100</v>
      </c>
      <c r="G11" s="104">
        <f t="shared" si="0"/>
        <v>897.05882352941171</v>
      </c>
      <c r="H11" s="125">
        <v>3</v>
      </c>
      <c r="I11" s="520" t="s">
        <v>8</v>
      </c>
    </row>
    <row r="12" spans="1:9" ht="18.75" x14ac:dyDescent="0.3">
      <c r="A12" s="102">
        <v>4</v>
      </c>
      <c r="B12" s="10" t="s">
        <v>0</v>
      </c>
      <c r="C12" s="22" t="s">
        <v>2</v>
      </c>
      <c r="D12" s="22" t="s">
        <v>134</v>
      </c>
      <c r="E12" s="44" t="s">
        <v>1</v>
      </c>
      <c r="F12" s="295">
        <v>6000</v>
      </c>
      <c r="G12" s="104">
        <f t="shared" si="0"/>
        <v>882.35294117647061</v>
      </c>
      <c r="H12" s="126">
        <v>4</v>
      </c>
      <c r="I12" s="519" t="s">
        <v>359</v>
      </c>
    </row>
    <row r="13" spans="1:9" ht="18.75" x14ac:dyDescent="0.3">
      <c r="A13" s="102">
        <v>5</v>
      </c>
      <c r="B13" s="162" t="s">
        <v>136</v>
      </c>
      <c r="C13" s="22">
        <v>2002</v>
      </c>
      <c r="D13" s="22" t="s">
        <v>80</v>
      </c>
      <c r="E13" s="45" t="s">
        <v>122</v>
      </c>
      <c r="F13" s="300">
        <v>5200</v>
      </c>
      <c r="G13" s="104">
        <f t="shared" si="0"/>
        <v>764.70588235294122</v>
      </c>
      <c r="H13" s="127">
        <v>5</v>
      </c>
      <c r="I13" s="405" t="s">
        <v>397</v>
      </c>
    </row>
    <row r="14" spans="1:9" ht="18.75" x14ac:dyDescent="0.3">
      <c r="A14" s="102">
        <v>6</v>
      </c>
      <c r="B14" s="333" t="s">
        <v>36</v>
      </c>
      <c r="C14" s="22" t="s">
        <v>33</v>
      </c>
      <c r="D14" s="22" t="s">
        <v>11</v>
      </c>
      <c r="E14" s="45" t="s">
        <v>122</v>
      </c>
      <c r="F14" s="300">
        <v>5130</v>
      </c>
      <c r="G14" s="104">
        <f t="shared" si="0"/>
        <v>754.41176470588232</v>
      </c>
      <c r="H14" s="128">
        <v>6</v>
      </c>
      <c r="I14" s="405" t="s">
        <v>397</v>
      </c>
    </row>
    <row r="15" spans="1:9" ht="18.75" x14ac:dyDescent="0.3">
      <c r="A15" s="102">
        <v>7</v>
      </c>
      <c r="B15" s="333" t="s">
        <v>45</v>
      </c>
      <c r="C15" s="22" t="s">
        <v>28</v>
      </c>
      <c r="D15" s="22" t="s">
        <v>134</v>
      </c>
      <c r="E15" s="45" t="s">
        <v>122</v>
      </c>
      <c r="F15" s="114">
        <v>5040</v>
      </c>
      <c r="G15" s="104">
        <f t="shared" si="0"/>
        <v>741.17647058823525</v>
      </c>
      <c r="H15" s="128">
        <v>7</v>
      </c>
      <c r="I15" s="405" t="s">
        <v>345</v>
      </c>
    </row>
    <row r="16" spans="1:9" ht="18.75" x14ac:dyDescent="0.3">
      <c r="A16" s="102">
        <v>8</v>
      </c>
      <c r="B16" s="42" t="s">
        <v>133</v>
      </c>
      <c r="C16" s="22">
        <v>2008</v>
      </c>
      <c r="D16" s="93" t="s">
        <v>134</v>
      </c>
      <c r="E16" s="45" t="s">
        <v>122</v>
      </c>
      <c r="F16" s="114">
        <v>4230</v>
      </c>
      <c r="G16" s="104">
        <f t="shared" si="0"/>
        <v>622.05882352941171</v>
      </c>
      <c r="H16" s="128">
        <v>8</v>
      </c>
      <c r="I16" s="405" t="s">
        <v>130</v>
      </c>
    </row>
    <row r="17" spans="1:9" ht="18.75" x14ac:dyDescent="0.3">
      <c r="A17" s="102">
        <v>9</v>
      </c>
      <c r="B17" s="428" t="s">
        <v>271</v>
      </c>
      <c r="C17" s="22">
        <v>1987</v>
      </c>
      <c r="D17" s="429" t="s">
        <v>47</v>
      </c>
      <c r="E17" s="44" t="s">
        <v>43</v>
      </c>
      <c r="F17" s="295">
        <v>4130</v>
      </c>
      <c r="G17" s="104">
        <f t="shared" si="0"/>
        <v>607.35294117647061</v>
      </c>
      <c r="H17" s="128">
        <v>9</v>
      </c>
      <c r="I17" s="527" t="s">
        <v>359</v>
      </c>
    </row>
    <row r="18" spans="1:9" ht="18.75" x14ac:dyDescent="0.3">
      <c r="A18" s="102">
        <v>10</v>
      </c>
      <c r="B18" s="427" t="s">
        <v>41</v>
      </c>
      <c r="C18" s="117" t="s">
        <v>28</v>
      </c>
      <c r="D18" s="117" t="s">
        <v>134</v>
      </c>
      <c r="E18" s="364" t="s">
        <v>122</v>
      </c>
      <c r="F18" s="114">
        <v>3930</v>
      </c>
      <c r="G18" s="104">
        <f t="shared" si="0"/>
        <v>577.94117647058829</v>
      </c>
      <c r="H18" s="247" t="s">
        <v>343</v>
      </c>
      <c r="I18" s="405" t="s">
        <v>4</v>
      </c>
    </row>
    <row r="19" spans="1:9" ht="18.75" x14ac:dyDescent="0.3">
      <c r="A19" s="102">
        <v>11</v>
      </c>
      <c r="B19" s="10" t="s">
        <v>17</v>
      </c>
      <c r="C19" s="22">
        <v>2002</v>
      </c>
      <c r="D19" s="22" t="s">
        <v>11</v>
      </c>
      <c r="E19" s="44" t="s">
        <v>18</v>
      </c>
      <c r="F19" s="114">
        <v>3820</v>
      </c>
      <c r="G19" s="104">
        <f t="shared" si="0"/>
        <v>561.76470588235293</v>
      </c>
      <c r="H19" s="247" t="s">
        <v>343</v>
      </c>
      <c r="I19" s="405" t="s">
        <v>12</v>
      </c>
    </row>
    <row r="20" spans="1:9" ht="19.5" thickBot="1" x14ac:dyDescent="0.35">
      <c r="A20" s="120">
        <v>12</v>
      </c>
      <c r="B20" s="522" t="s">
        <v>137</v>
      </c>
      <c r="C20" s="122">
        <v>2011</v>
      </c>
      <c r="D20" s="122" t="s">
        <v>114</v>
      </c>
      <c r="E20" s="240" t="s">
        <v>122</v>
      </c>
      <c r="F20" s="517">
        <v>3820</v>
      </c>
      <c r="G20" s="104">
        <f t="shared" si="0"/>
        <v>561.76470588235293</v>
      </c>
      <c r="H20" s="129">
        <v>12</v>
      </c>
      <c r="I20" s="526" t="s">
        <v>301</v>
      </c>
    </row>
    <row r="21" spans="1:9" ht="19.5" thickTop="1" x14ac:dyDescent="0.3">
      <c r="A21" s="115">
        <v>13</v>
      </c>
      <c r="B21" s="116" t="s">
        <v>19</v>
      </c>
      <c r="C21" s="117" t="s">
        <v>15</v>
      </c>
      <c r="D21" s="117" t="s">
        <v>11</v>
      </c>
      <c r="E21" s="118" t="s">
        <v>18</v>
      </c>
      <c r="F21" s="119">
        <v>3780</v>
      </c>
      <c r="G21" s="104">
        <f t="shared" si="0"/>
        <v>555.88235294117646</v>
      </c>
      <c r="H21" s="302"/>
      <c r="I21" s="525" t="s">
        <v>267</v>
      </c>
    </row>
    <row r="22" spans="1:9" ht="18.75" x14ac:dyDescent="0.3">
      <c r="A22" s="102">
        <v>14</v>
      </c>
      <c r="B22" s="333" t="s">
        <v>135</v>
      </c>
      <c r="C22" s="22">
        <v>2010</v>
      </c>
      <c r="D22" s="22" t="s">
        <v>134</v>
      </c>
      <c r="E22" s="45" t="s">
        <v>122</v>
      </c>
      <c r="F22" s="114">
        <v>3750</v>
      </c>
      <c r="G22" s="104">
        <f t="shared" si="0"/>
        <v>551.47058823529414</v>
      </c>
      <c r="H22" s="43"/>
      <c r="I22" s="296" t="s">
        <v>130</v>
      </c>
    </row>
    <row r="23" spans="1:9" ht="18.75" x14ac:dyDescent="0.3">
      <c r="A23" s="115">
        <v>13</v>
      </c>
      <c r="B23" s="21" t="s">
        <v>9</v>
      </c>
      <c r="C23" s="117">
        <v>1994</v>
      </c>
      <c r="D23" s="117" t="s">
        <v>11</v>
      </c>
      <c r="E23" s="118" t="s">
        <v>10</v>
      </c>
      <c r="F23" s="119">
        <v>3730</v>
      </c>
      <c r="G23" s="104">
        <f t="shared" si="0"/>
        <v>548.52941176470586</v>
      </c>
      <c r="H23" s="43"/>
      <c r="I23" s="524" t="s">
        <v>8</v>
      </c>
    </row>
    <row r="24" spans="1:9" ht="18.75" x14ac:dyDescent="0.3">
      <c r="A24" s="102">
        <v>14</v>
      </c>
      <c r="B24" s="162" t="s">
        <v>142</v>
      </c>
      <c r="C24" s="22">
        <v>2009</v>
      </c>
      <c r="D24" s="22" t="s">
        <v>134</v>
      </c>
      <c r="E24" s="45" t="s">
        <v>122</v>
      </c>
      <c r="F24" s="114">
        <v>3730</v>
      </c>
      <c r="G24" s="104">
        <f t="shared" si="0"/>
        <v>548.52941176470586</v>
      </c>
      <c r="H24" s="43"/>
      <c r="I24" s="296" t="s">
        <v>371</v>
      </c>
    </row>
    <row r="25" spans="1:9" ht="18.75" x14ac:dyDescent="0.3">
      <c r="A25" s="102">
        <v>15</v>
      </c>
      <c r="B25" s="296" t="s">
        <v>20</v>
      </c>
      <c r="C25" s="22" t="s">
        <v>22</v>
      </c>
      <c r="D25" s="39" t="s">
        <v>11</v>
      </c>
      <c r="E25" s="44" t="s">
        <v>21</v>
      </c>
      <c r="F25" s="114">
        <v>3550</v>
      </c>
      <c r="G25" s="104">
        <f t="shared" si="0"/>
        <v>522.05882352941171</v>
      </c>
      <c r="H25" s="43"/>
      <c r="I25" s="405" t="s">
        <v>23</v>
      </c>
    </row>
    <row r="26" spans="1:9" ht="19.5" thickBot="1" x14ac:dyDescent="0.35">
      <c r="A26" s="102">
        <v>16</v>
      </c>
      <c r="B26" s="18" t="s">
        <v>30</v>
      </c>
      <c r="C26" s="22">
        <v>1971</v>
      </c>
      <c r="D26" s="22" t="s">
        <v>11</v>
      </c>
      <c r="E26" s="121" t="s">
        <v>18</v>
      </c>
      <c r="F26" s="119">
        <v>3420</v>
      </c>
      <c r="G26" s="104">
        <f t="shared" si="0"/>
        <v>502.94117647058823</v>
      </c>
      <c r="H26" s="294"/>
      <c r="I26" s="406" t="s">
        <v>267</v>
      </c>
    </row>
    <row r="27" spans="1:9" ht="19.5" thickTop="1" x14ac:dyDescent="0.3">
      <c r="A27" s="102">
        <v>17</v>
      </c>
      <c r="B27" s="37" t="s">
        <v>13</v>
      </c>
      <c r="C27" s="22" t="s">
        <v>15</v>
      </c>
      <c r="D27" s="22" t="s">
        <v>11</v>
      </c>
      <c r="E27" s="44" t="s">
        <v>14</v>
      </c>
      <c r="F27" s="114">
        <v>3110</v>
      </c>
      <c r="G27" s="104">
        <f t="shared" si="0"/>
        <v>457.35294117647061</v>
      </c>
      <c r="H27" s="43"/>
      <c r="I27" s="296" t="s">
        <v>5</v>
      </c>
    </row>
    <row r="28" spans="1:9" ht="18.75" x14ac:dyDescent="0.3">
      <c r="A28" s="102">
        <v>18</v>
      </c>
      <c r="B28" s="18" t="s">
        <v>26</v>
      </c>
      <c r="C28" s="22" t="s">
        <v>28</v>
      </c>
      <c r="D28" s="22" t="s">
        <v>134</v>
      </c>
      <c r="E28" s="298" t="s">
        <v>14</v>
      </c>
      <c r="F28" s="295">
        <v>3100</v>
      </c>
      <c r="G28" s="104">
        <f t="shared" si="0"/>
        <v>455.88235294117646</v>
      </c>
      <c r="H28" s="294"/>
      <c r="I28" s="523" t="s">
        <v>359</v>
      </c>
    </row>
    <row r="29" spans="1:9" ht="18.75" x14ac:dyDescent="0.3">
      <c r="A29" s="102">
        <v>19</v>
      </c>
      <c r="B29" s="297" t="s">
        <v>35</v>
      </c>
      <c r="C29" s="22">
        <v>2006</v>
      </c>
      <c r="D29" s="22" t="s">
        <v>11</v>
      </c>
      <c r="E29" s="44" t="s">
        <v>18</v>
      </c>
      <c r="F29" s="114">
        <v>2920</v>
      </c>
      <c r="G29" s="104">
        <f t="shared" si="0"/>
        <v>429.41176470588238</v>
      </c>
      <c r="H29" s="518"/>
      <c r="I29" s="405" t="s">
        <v>4</v>
      </c>
    </row>
    <row r="30" spans="1:9" ht="18.75" x14ac:dyDescent="0.3">
      <c r="A30" s="102">
        <v>20</v>
      </c>
      <c r="B30" s="428" t="s">
        <v>34</v>
      </c>
      <c r="C30" s="22">
        <v>2010</v>
      </c>
      <c r="D30" s="22" t="s">
        <v>134</v>
      </c>
      <c r="E30" s="44" t="s">
        <v>21</v>
      </c>
      <c r="F30" s="114">
        <v>2810</v>
      </c>
      <c r="G30" s="104">
        <f t="shared" si="0"/>
        <v>413.23529411764707</v>
      </c>
      <c r="H30" s="302"/>
      <c r="I30" s="405" t="s">
        <v>4</v>
      </c>
    </row>
    <row r="31" spans="1:9" ht="18.75" x14ac:dyDescent="0.3">
      <c r="A31" s="102">
        <v>21</v>
      </c>
      <c r="B31" s="162" t="s">
        <v>139</v>
      </c>
      <c r="C31" s="22">
        <v>2009</v>
      </c>
      <c r="D31" s="22" t="s">
        <v>134</v>
      </c>
      <c r="E31" s="45" t="s">
        <v>122</v>
      </c>
      <c r="F31" s="114">
        <v>2770</v>
      </c>
      <c r="G31" s="104">
        <f t="shared" si="0"/>
        <v>407.35294117647061</v>
      </c>
      <c r="H31" s="43"/>
      <c r="I31" s="296" t="s">
        <v>140</v>
      </c>
    </row>
    <row r="32" spans="1:9" ht="18.75" x14ac:dyDescent="0.3">
      <c r="A32" s="102">
        <v>22</v>
      </c>
      <c r="B32" s="37" t="s">
        <v>46</v>
      </c>
      <c r="C32" s="22">
        <v>1975</v>
      </c>
      <c r="D32" s="22" t="s">
        <v>11</v>
      </c>
      <c r="E32" s="44" t="s">
        <v>14</v>
      </c>
      <c r="F32" s="114">
        <v>2730</v>
      </c>
      <c r="G32" s="104">
        <f t="shared" si="0"/>
        <v>401.47058823529414</v>
      </c>
      <c r="H32" s="43"/>
      <c r="I32" s="521" t="s">
        <v>16</v>
      </c>
    </row>
    <row r="33" spans="1:9" ht="18.75" x14ac:dyDescent="0.3">
      <c r="A33" s="102">
        <v>23</v>
      </c>
      <c r="B33" s="162" t="s">
        <v>141</v>
      </c>
      <c r="C33" s="22">
        <v>2009</v>
      </c>
      <c r="D33" s="22" t="s">
        <v>134</v>
      </c>
      <c r="E33" s="45" t="s">
        <v>122</v>
      </c>
      <c r="F33" s="114">
        <v>2650</v>
      </c>
      <c r="G33" s="104">
        <f t="shared" si="0"/>
        <v>389.70588235294116</v>
      </c>
      <c r="H33" s="43"/>
      <c r="I33" s="296" t="s">
        <v>140</v>
      </c>
    </row>
    <row r="34" spans="1:9" ht="18.75" x14ac:dyDescent="0.3">
      <c r="B34" s="362" t="s">
        <v>298</v>
      </c>
      <c r="C34" s="327"/>
      <c r="D34" s="330"/>
      <c r="E34" s="256"/>
      <c r="F34" s="326"/>
      <c r="G34" s="257"/>
      <c r="H34" s="389" t="s">
        <v>365</v>
      </c>
      <c r="I34" s="76"/>
    </row>
    <row r="35" spans="1:9" x14ac:dyDescent="0.25">
      <c r="B35" s="446"/>
      <c r="C35" s="99"/>
      <c r="D35" s="99"/>
      <c r="E35" s="99"/>
      <c r="F35" s="99"/>
      <c r="G35" s="99"/>
      <c r="H35" s="99"/>
      <c r="I35" s="76"/>
    </row>
    <row r="36" spans="1:9" ht="18.75" x14ac:dyDescent="0.3">
      <c r="A36" s="41"/>
      <c r="B36" s="143"/>
      <c r="C36" s="451"/>
      <c r="D36" s="451"/>
      <c r="E36" s="328"/>
      <c r="F36" s="452"/>
      <c r="G36" s="453"/>
      <c r="H36" s="454"/>
      <c r="I36" s="455"/>
    </row>
    <row r="37" spans="1:9" ht="18.75" x14ac:dyDescent="0.3">
      <c r="A37" s="41"/>
      <c r="B37" s="143"/>
      <c r="C37" s="451"/>
      <c r="D37" s="451"/>
      <c r="E37" s="328"/>
      <c r="F37" s="452"/>
      <c r="G37" s="453"/>
      <c r="H37" s="454"/>
      <c r="I37" s="455"/>
    </row>
    <row r="38" spans="1:9" ht="18.75" x14ac:dyDescent="0.3">
      <c r="A38" s="41"/>
      <c r="B38" s="143"/>
      <c r="C38" s="451"/>
      <c r="D38" s="451"/>
      <c r="E38" s="328"/>
      <c r="F38" s="452"/>
      <c r="G38" s="453"/>
      <c r="H38" s="454"/>
      <c r="I38" s="455"/>
    </row>
    <row r="39" spans="1:9" ht="18.75" x14ac:dyDescent="0.3">
      <c r="A39" s="41"/>
      <c r="B39" s="143"/>
      <c r="C39" s="451"/>
      <c r="D39" s="451"/>
      <c r="E39" s="328"/>
      <c r="F39" s="452"/>
      <c r="G39" s="453"/>
      <c r="H39" s="454"/>
      <c r="I39" s="455"/>
    </row>
    <row r="40" spans="1:9" ht="18.75" x14ac:dyDescent="0.3">
      <c r="A40" s="41"/>
      <c r="B40" s="143"/>
      <c r="C40" s="451"/>
      <c r="D40" s="451"/>
      <c r="E40" s="328"/>
      <c r="F40" s="452"/>
      <c r="G40" s="453"/>
      <c r="H40" s="454"/>
      <c r="I40" s="455"/>
    </row>
    <row r="41" spans="1:9" ht="18.75" x14ac:dyDescent="0.3">
      <c r="A41" s="41"/>
      <c r="B41" s="143"/>
      <c r="C41" s="451"/>
      <c r="D41" s="451"/>
      <c r="E41" s="328"/>
      <c r="F41" s="452"/>
      <c r="G41" s="453"/>
      <c r="H41" s="454"/>
      <c r="I41" s="455"/>
    </row>
    <row r="42" spans="1:9" ht="18.75" x14ac:dyDescent="0.3">
      <c r="A42" s="41"/>
      <c r="B42" s="143"/>
      <c r="C42" s="451"/>
      <c r="D42" s="451"/>
      <c r="E42" s="328"/>
      <c r="F42" s="452"/>
      <c r="G42" s="453"/>
      <c r="H42" s="454"/>
      <c r="I42" s="455"/>
    </row>
    <row r="43" spans="1:9" ht="18.75" x14ac:dyDescent="0.3">
      <c r="A43" s="41"/>
      <c r="B43" s="143"/>
      <c r="C43" s="451"/>
      <c r="D43" s="451"/>
      <c r="E43" s="328"/>
      <c r="F43" s="452"/>
      <c r="G43" s="453"/>
      <c r="H43" s="454"/>
      <c r="I43" s="455"/>
    </row>
    <row r="44" spans="1:9" ht="17.25" customHeight="1" x14ac:dyDescent="0.25">
      <c r="A44" s="634" t="s">
        <v>354</v>
      </c>
      <c r="B44" s="634"/>
      <c r="C44" s="634"/>
      <c r="D44" s="634"/>
      <c r="E44" s="634"/>
      <c r="F44" s="634"/>
      <c r="G44" s="634"/>
      <c r="H44" s="634"/>
      <c r="I44" s="634"/>
    </row>
    <row r="45" spans="1:9" ht="18.75" customHeight="1" x14ac:dyDescent="0.25">
      <c r="A45" s="634" t="s">
        <v>213</v>
      </c>
      <c r="B45" s="634"/>
      <c r="C45" s="634"/>
      <c r="D45" s="634"/>
      <c r="E45" s="634"/>
      <c r="F45" s="634"/>
      <c r="G45" s="634"/>
      <c r="H45" s="634"/>
      <c r="I45" s="634"/>
    </row>
    <row r="46" spans="1:9" ht="18.75" customHeight="1" x14ac:dyDescent="0.25">
      <c r="A46" s="611" t="s">
        <v>216</v>
      </c>
      <c r="B46" s="611"/>
      <c r="C46" s="611"/>
      <c r="D46" s="611"/>
      <c r="E46" s="611"/>
      <c r="F46" s="611"/>
      <c r="G46" s="611"/>
      <c r="H46" s="611"/>
      <c r="I46" s="611"/>
    </row>
    <row r="47" spans="1:9" ht="18.75" customHeight="1" x14ac:dyDescent="0.25">
      <c r="A47" s="611" t="s">
        <v>215</v>
      </c>
      <c r="B47" s="611"/>
      <c r="C47" s="611"/>
      <c r="D47" s="611"/>
      <c r="E47" s="611"/>
      <c r="F47" s="611"/>
      <c r="G47" s="611"/>
      <c r="H47" s="611"/>
      <c r="I47" s="611"/>
    </row>
    <row r="48" spans="1:9" ht="18.75" customHeight="1" x14ac:dyDescent="0.25">
      <c r="A48" s="76"/>
      <c r="B48" s="100" t="s">
        <v>144</v>
      </c>
      <c r="C48" s="99"/>
      <c r="D48" s="113" t="s">
        <v>209</v>
      </c>
      <c r="E48" s="101"/>
      <c r="F48" s="99"/>
      <c r="G48" s="98" t="s">
        <v>79</v>
      </c>
      <c r="H48" s="76"/>
    </row>
    <row r="49" spans="1:9" ht="18.75" customHeight="1" x14ac:dyDescent="0.25">
      <c r="A49" s="645"/>
      <c r="B49" s="299" t="s">
        <v>113</v>
      </c>
      <c r="C49" s="635" t="s">
        <v>118</v>
      </c>
      <c r="D49" s="646" t="s">
        <v>119</v>
      </c>
      <c r="E49" s="636" t="s">
        <v>120</v>
      </c>
      <c r="F49" s="637" t="s">
        <v>374</v>
      </c>
      <c r="G49" s="637"/>
      <c r="H49" s="637"/>
      <c r="I49" s="637"/>
    </row>
    <row r="50" spans="1:9" ht="18.75" customHeight="1" x14ac:dyDescent="0.25">
      <c r="A50" s="645"/>
      <c r="B50" s="109"/>
      <c r="C50" s="635"/>
      <c r="D50" s="646"/>
      <c r="E50" s="636"/>
      <c r="F50" s="647" t="s">
        <v>126</v>
      </c>
      <c r="G50" s="648" t="s">
        <v>127</v>
      </c>
      <c r="H50" s="649" t="s">
        <v>128</v>
      </c>
      <c r="I50" s="644" t="s">
        <v>129</v>
      </c>
    </row>
    <row r="51" spans="1:9" ht="18.75" customHeight="1" x14ac:dyDescent="0.25">
      <c r="A51" s="645"/>
      <c r="B51" s="110"/>
      <c r="C51" s="635"/>
      <c r="D51" s="646"/>
      <c r="E51" s="636"/>
      <c r="F51" s="647"/>
      <c r="G51" s="648"/>
      <c r="H51" s="649"/>
      <c r="I51" s="644"/>
    </row>
    <row r="52" spans="1:9" ht="18.75" customHeight="1" x14ac:dyDescent="0.3">
      <c r="A52" s="102">
        <v>1</v>
      </c>
      <c r="B52" s="10" t="s">
        <v>0</v>
      </c>
      <c r="C52" s="22" t="s">
        <v>2</v>
      </c>
      <c r="D52" s="22" t="s">
        <v>143</v>
      </c>
      <c r="E52" s="28" t="s">
        <v>1</v>
      </c>
      <c r="F52" s="331">
        <v>6000</v>
      </c>
      <c r="G52" s="157">
        <v>1000</v>
      </c>
      <c r="H52" s="123">
        <v>1</v>
      </c>
      <c r="I52" s="519" t="s">
        <v>359</v>
      </c>
    </row>
    <row r="53" spans="1:9" ht="18.75" customHeight="1" x14ac:dyDescent="0.3">
      <c r="A53" s="102">
        <v>2</v>
      </c>
      <c r="B53" s="333" t="s">
        <v>45</v>
      </c>
      <c r="C53" s="103">
        <v>2010</v>
      </c>
      <c r="D53" s="22" t="s">
        <v>207</v>
      </c>
      <c r="E53" s="45" t="s">
        <v>122</v>
      </c>
      <c r="F53" s="300">
        <v>5040</v>
      </c>
      <c r="G53" s="157">
        <f>F53*1000/6000</f>
        <v>840</v>
      </c>
      <c r="H53" s="124">
        <v>2</v>
      </c>
      <c r="I53" s="405" t="s">
        <v>4</v>
      </c>
    </row>
    <row r="54" spans="1:9" ht="18.75" customHeight="1" x14ac:dyDescent="0.3">
      <c r="A54" s="102">
        <v>3</v>
      </c>
      <c r="B54" s="162" t="s">
        <v>133</v>
      </c>
      <c r="C54" s="103">
        <v>2008</v>
      </c>
      <c r="D54" s="22" t="s">
        <v>134</v>
      </c>
      <c r="E54" s="45" t="s">
        <v>122</v>
      </c>
      <c r="F54" s="332">
        <v>4230</v>
      </c>
      <c r="G54" s="157">
        <f t="shared" ref="G54:G74" si="1">F54*1000/6000</f>
        <v>705</v>
      </c>
      <c r="H54" s="125">
        <v>3</v>
      </c>
      <c r="I54" s="296" t="s">
        <v>130</v>
      </c>
    </row>
    <row r="55" spans="1:9" ht="18.75" customHeight="1" x14ac:dyDescent="0.3">
      <c r="A55" s="102">
        <v>4</v>
      </c>
      <c r="B55" s="162" t="s">
        <v>41</v>
      </c>
      <c r="C55" s="103" t="s">
        <v>28</v>
      </c>
      <c r="D55" s="39" t="s">
        <v>207</v>
      </c>
      <c r="E55" s="45" t="s">
        <v>122</v>
      </c>
      <c r="F55" s="332">
        <v>3930</v>
      </c>
      <c r="G55" s="157">
        <f t="shared" si="1"/>
        <v>655</v>
      </c>
      <c r="H55" s="126">
        <v>4</v>
      </c>
      <c r="I55" s="405" t="s">
        <v>4</v>
      </c>
    </row>
    <row r="56" spans="1:9" ht="18.75" customHeight="1" x14ac:dyDescent="0.3">
      <c r="A56" s="102">
        <v>5</v>
      </c>
      <c r="B56" s="333" t="s">
        <v>137</v>
      </c>
      <c r="C56" s="103">
        <v>2011</v>
      </c>
      <c r="D56" s="22" t="s">
        <v>114</v>
      </c>
      <c r="E56" s="45" t="s">
        <v>122</v>
      </c>
      <c r="F56" s="300">
        <v>3820</v>
      </c>
      <c r="G56" s="157">
        <f t="shared" si="1"/>
        <v>636.66666666666663</v>
      </c>
      <c r="H56" s="127">
        <v>5</v>
      </c>
      <c r="I56" s="405" t="s">
        <v>301</v>
      </c>
    </row>
    <row r="57" spans="1:9" ht="18.75" customHeight="1" x14ac:dyDescent="0.3">
      <c r="A57" s="102">
        <v>6</v>
      </c>
      <c r="B57" s="333" t="s">
        <v>135</v>
      </c>
      <c r="C57" s="103">
        <v>2010</v>
      </c>
      <c r="D57" s="22" t="s">
        <v>134</v>
      </c>
      <c r="E57" s="45" t="s">
        <v>122</v>
      </c>
      <c r="F57" s="332">
        <v>3750</v>
      </c>
      <c r="G57" s="157">
        <f t="shared" si="1"/>
        <v>625</v>
      </c>
      <c r="H57" s="128">
        <v>6</v>
      </c>
      <c r="I57" s="296" t="s">
        <v>130</v>
      </c>
    </row>
    <row r="58" spans="1:9" ht="18.75" customHeight="1" x14ac:dyDescent="0.3">
      <c r="A58" s="102">
        <v>7</v>
      </c>
      <c r="B58" s="10" t="s">
        <v>142</v>
      </c>
      <c r="C58" s="103">
        <v>2009</v>
      </c>
      <c r="D58" s="22" t="s">
        <v>134</v>
      </c>
      <c r="E58" s="45" t="s">
        <v>122</v>
      </c>
      <c r="F58" s="301">
        <v>3730</v>
      </c>
      <c r="G58" s="157">
        <f t="shared" si="1"/>
        <v>621.66666666666663</v>
      </c>
      <c r="H58" s="128">
        <v>7</v>
      </c>
      <c r="I58" s="296" t="s">
        <v>346</v>
      </c>
    </row>
    <row r="59" spans="1:9" ht="18.75" customHeight="1" x14ac:dyDescent="0.3">
      <c r="A59" s="102">
        <v>8</v>
      </c>
      <c r="B59" s="296" t="s">
        <v>34</v>
      </c>
      <c r="C59" s="103" t="s">
        <v>28</v>
      </c>
      <c r="D59" s="39" t="s">
        <v>207</v>
      </c>
      <c r="E59" s="28" t="s">
        <v>21</v>
      </c>
      <c r="F59" s="300">
        <v>2810</v>
      </c>
      <c r="G59" s="157">
        <f t="shared" si="1"/>
        <v>468.33333333333331</v>
      </c>
      <c r="H59" s="128">
        <v>8</v>
      </c>
      <c r="I59" s="405" t="s">
        <v>4</v>
      </c>
    </row>
    <row r="60" spans="1:9" ht="18.75" customHeight="1" x14ac:dyDescent="0.3">
      <c r="A60" s="102">
        <v>9</v>
      </c>
      <c r="B60" s="10" t="s">
        <v>139</v>
      </c>
      <c r="C60" s="103">
        <v>2009</v>
      </c>
      <c r="D60" s="22" t="s">
        <v>134</v>
      </c>
      <c r="E60" s="45" t="s">
        <v>122</v>
      </c>
      <c r="F60" s="332">
        <v>2770</v>
      </c>
      <c r="G60" s="157">
        <f t="shared" si="1"/>
        <v>461.66666666666669</v>
      </c>
      <c r="H60" s="128">
        <v>9</v>
      </c>
      <c r="I60" s="405" t="s">
        <v>140</v>
      </c>
    </row>
    <row r="61" spans="1:9" ht="18.75" customHeight="1" x14ac:dyDescent="0.3">
      <c r="A61" s="102">
        <v>10</v>
      </c>
      <c r="B61" s="10" t="s">
        <v>26</v>
      </c>
      <c r="C61" s="103" t="s">
        <v>28</v>
      </c>
      <c r="D61" s="22" t="s">
        <v>207</v>
      </c>
      <c r="E61" s="28" t="s">
        <v>14</v>
      </c>
      <c r="F61" s="300">
        <v>3100</v>
      </c>
      <c r="G61" s="157">
        <f t="shared" si="1"/>
        <v>516.66666666666663</v>
      </c>
      <c r="H61" s="128">
        <v>10</v>
      </c>
      <c r="I61" s="519" t="s">
        <v>359</v>
      </c>
    </row>
    <row r="62" spans="1:9" ht="18.75" customHeight="1" x14ac:dyDescent="0.3">
      <c r="A62" s="102">
        <v>11</v>
      </c>
      <c r="B62" s="10" t="s">
        <v>141</v>
      </c>
      <c r="C62" s="103">
        <v>2009</v>
      </c>
      <c r="D62" s="22" t="s">
        <v>134</v>
      </c>
      <c r="E62" s="45" t="s">
        <v>122</v>
      </c>
      <c r="F62" s="332">
        <v>2650</v>
      </c>
      <c r="G62" s="157">
        <f t="shared" si="1"/>
        <v>441.66666666666669</v>
      </c>
      <c r="H62" s="128">
        <v>11</v>
      </c>
      <c r="I62" s="296" t="s">
        <v>140</v>
      </c>
    </row>
    <row r="63" spans="1:9" ht="18.75" customHeight="1" x14ac:dyDescent="0.3">
      <c r="A63" s="102">
        <v>12</v>
      </c>
      <c r="B63" s="51" t="s">
        <v>99</v>
      </c>
      <c r="C63" s="323" t="s">
        <v>62</v>
      </c>
      <c r="D63" s="25" t="s">
        <v>114</v>
      </c>
      <c r="E63" s="28" t="s">
        <v>18</v>
      </c>
      <c r="F63" s="301">
        <v>2530</v>
      </c>
      <c r="G63" s="157">
        <f t="shared" si="1"/>
        <v>421.66666666666669</v>
      </c>
      <c r="H63" s="124">
        <v>12</v>
      </c>
      <c r="I63" s="405" t="s">
        <v>272</v>
      </c>
    </row>
    <row r="64" spans="1:9" ht="18.75" customHeight="1" x14ac:dyDescent="0.3">
      <c r="A64" s="102">
        <v>13</v>
      </c>
      <c r="B64" s="10" t="s">
        <v>39</v>
      </c>
      <c r="C64" s="103" t="s">
        <v>38</v>
      </c>
      <c r="D64" s="22" t="s">
        <v>207</v>
      </c>
      <c r="E64" s="28" t="s">
        <v>21</v>
      </c>
      <c r="F64" s="332">
        <v>2450</v>
      </c>
      <c r="G64" s="157">
        <f t="shared" si="1"/>
        <v>408.33333333333331</v>
      </c>
      <c r="H64" s="128"/>
      <c r="I64" s="405" t="s">
        <v>24</v>
      </c>
    </row>
    <row r="65" spans="1:9" ht="18.75" customHeight="1" x14ac:dyDescent="0.3">
      <c r="A65" s="102">
        <v>14</v>
      </c>
      <c r="B65" s="37" t="s">
        <v>37</v>
      </c>
      <c r="C65" s="103" t="s">
        <v>38</v>
      </c>
      <c r="D65" s="22" t="s">
        <v>207</v>
      </c>
      <c r="E65" s="28" t="s">
        <v>18</v>
      </c>
      <c r="F65" s="300">
        <v>2390</v>
      </c>
      <c r="G65" s="157">
        <f t="shared" si="1"/>
        <v>398.33333333333331</v>
      </c>
      <c r="H65" s="43"/>
      <c r="I65" s="405" t="s">
        <v>7</v>
      </c>
    </row>
    <row r="66" spans="1:9" ht="18.75" customHeight="1" x14ac:dyDescent="0.3">
      <c r="A66" s="102">
        <v>15</v>
      </c>
      <c r="B66" s="297" t="s">
        <v>273</v>
      </c>
      <c r="C66" s="103">
        <v>2008</v>
      </c>
      <c r="D66" s="22" t="s">
        <v>207</v>
      </c>
      <c r="E66" s="28" t="s">
        <v>14</v>
      </c>
      <c r="F66" s="300">
        <v>2160</v>
      </c>
      <c r="G66" s="157">
        <f t="shared" si="1"/>
        <v>360</v>
      </c>
      <c r="H66" s="43"/>
      <c r="I66" s="405" t="s">
        <v>267</v>
      </c>
    </row>
    <row r="67" spans="1:9" ht="18.75" x14ac:dyDescent="0.3">
      <c r="A67" s="102">
        <v>16</v>
      </c>
      <c r="B67" s="37" t="s">
        <v>52</v>
      </c>
      <c r="C67" s="103" t="s">
        <v>53</v>
      </c>
      <c r="D67" s="22" t="s">
        <v>206</v>
      </c>
      <c r="E67" s="28" t="s">
        <v>18</v>
      </c>
      <c r="F67" s="332">
        <v>2100</v>
      </c>
      <c r="G67" s="157">
        <f t="shared" si="1"/>
        <v>350</v>
      </c>
      <c r="H67" s="43"/>
      <c r="I67" s="405" t="s">
        <v>6</v>
      </c>
    </row>
    <row r="68" spans="1:9" ht="18.75" x14ac:dyDescent="0.3">
      <c r="A68" s="102">
        <v>17</v>
      </c>
      <c r="B68" s="37" t="s">
        <v>60</v>
      </c>
      <c r="C68" s="103" t="s">
        <v>22</v>
      </c>
      <c r="D68" s="22" t="s">
        <v>207</v>
      </c>
      <c r="E68" s="28" t="s">
        <v>21</v>
      </c>
      <c r="F68" s="332">
        <v>2020</v>
      </c>
      <c r="G68" s="157">
        <f t="shared" si="1"/>
        <v>336.66666666666669</v>
      </c>
      <c r="H68" s="43"/>
      <c r="I68" s="405" t="s">
        <v>24</v>
      </c>
    </row>
    <row r="69" spans="1:9" ht="18.75" x14ac:dyDescent="0.3">
      <c r="A69" s="102">
        <v>18</v>
      </c>
      <c r="B69" s="37" t="s">
        <v>58</v>
      </c>
      <c r="C69" s="103" t="s">
        <v>2</v>
      </c>
      <c r="D69" s="22" t="s">
        <v>207</v>
      </c>
      <c r="E69" s="28" t="s">
        <v>21</v>
      </c>
      <c r="F69" s="332">
        <v>2000</v>
      </c>
      <c r="G69" s="157">
        <f t="shared" si="1"/>
        <v>333.33333333333331</v>
      </c>
      <c r="H69" s="43"/>
      <c r="I69" s="405" t="s">
        <v>24</v>
      </c>
    </row>
    <row r="70" spans="1:9" ht="18.75" x14ac:dyDescent="0.3">
      <c r="A70" s="102">
        <v>19</v>
      </c>
      <c r="B70" s="164" t="s">
        <v>235</v>
      </c>
      <c r="C70" s="25">
        <v>2012</v>
      </c>
      <c r="D70" s="166" t="s">
        <v>114</v>
      </c>
      <c r="E70" s="61" t="s">
        <v>122</v>
      </c>
      <c r="F70" s="301">
        <v>1920</v>
      </c>
      <c r="G70" s="157">
        <f t="shared" si="1"/>
        <v>320</v>
      </c>
      <c r="H70" s="43"/>
      <c r="I70" s="570" t="s">
        <v>394</v>
      </c>
    </row>
    <row r="71" spans="1:9" ht="18.75" x14ac:dyDescent="0.3">
      <c r="A71" s="102">
        <v>20</v>
      </c>
      <c r="B71" s="37" t="s">
        <v>55</v>
      </c>
      <c r="C71" s="103" t="s">
        <v>28</v>
      </c>
      <c r="D71" s="22" t="s">
        <v>207</v>
      </c>
      <c r="E71" s="28" t="s">
        <v>21</v>
      </c>
      <c r="F71" s="332">
        <v>1830</v>
      </c>
      <c r="G71" s="157">
        <f t="shared" si="1"/>
        <v>305</v>
      </c>
      <c r="H71" s="43"/>
      <c r="I71" s="405" t="s">
        <v>24</v>
      </c>
    </row>
    <row r="72" spans="1:9" ht="18.75" x14ac:dyDescent="0.3">
      <c r="A72" s="102">
        <v>21</v>
      </c>
      <c r="B72" s="297" t="s">
        <v>48</v>
      </c>
      <c r="C72" s="103" t="s">
        <v>44</v>
      </c>
      <c r="D72" s="22" t="s">
        <v>207</v>
      </c>
      <c r="E72" s="28" t="s">
        <v>18</v>
      </c>
      <c r="F72" s="332">
        <v>1880</v>
      </c>
      <c r="G72" s="157">
        <f t="shared" si="1"/>
        <v>313.33333333333331</v>
      </c>
      <c r="H72" s="302"/>
      <c r="I72" s="405" t="s">
        <v>261</v>
      </c>
    </row>
    <row r="73" spans="1:9" ht="18.75" x14ac:dyDescent="0.3">
      <c r="A73" s="102">
        <v>22</v>
      </c>
      <c r="B73" s="297" t="s">
        <v>274</v>
      </c>
      <c r="C73" s="103" t="s">
        <v>2</v>
      </c>
      <c r="D73" s="22" t="s">
        <v>207</v>
      </c>
      <c r="E73" s="28" t="s">
        <v>18</v>
      </c>
      <c r="F73" s="332">
        <v>1770</v>
      </c>
      <c r="G73" s="157">
        <f t="shared" si="1"/>
        <v>295</v>
      </c>
      <c r="H73" s="302"/>
      <c r="I73" s="405" t="s">
        <v>272</v>
      </c>
    </row>
    <row r="74" spans="1:9" ht="18.75" x14ac:dyDescent="0.3">
      <c r="A74" s="102">
        <v>23</v>
      </c>
      <c r="B74" s="37" t="s">
        <v>50</v>
      </c>
      <c r="C74" s="103" t="s">
        <v>44</v>
      </c>
      <c r="D74" s="22" t="s">
        <v>207</v>
      </c>
      <c r="E74" s="28" t="s">
        <v>14</v>
      </c>
      <c r="F74" s="332">
        <v>1750</v>
      </c>
      <c r="G74" s="157">
        <f t="shared" si="1"/>
        <v>291.66666666666669</v>
      </c>
      <c r="H74" s="43"/>
      <c r="I74" s="405" t="s">
        <v>16</v>
      </c>
    </row>
    <row r="75" spans="1:9" ht="18.75" x14ac:dyDescent="0.3">
      <c r="A75" s="76"/>
      <c r="B75" s="362" t="s">
        <v>373</v>
      </c>
      <c r="C75" s="327"/>
      <c r="D75" s="330"/>
      <c r="E75" s="256"/>
      <c r="F75" s="326"/>
      <c r="G75" s="257"/>
      <c r="H75" s="389" t="s">
        <v>372</v>
      </c>
      <c r="I75" s="76"/>
    </row>
    <row r="76" spans="1:9" x14ac:dyDescent="0.25">
      <c r="A76" s="76"/>
      <c r="B76" s="456"/>
      <c r="C76" s="99"/>
      <c r="D76" s="99"/>
      <c r="E76" s="99"/>
      <c r="F76" s="99"/>
      <c r="G76" s="99"/>
      <c r="H76" s="99"/>
      <c r="I76" s="76"/>
    </row>
    <row r="77" spans="1:9" x14ac:dyDescent="0.25">
      <c r="A77" s="76"/>
      <c r="B77" s="76"/>
      <c r="C77" s="76"/>
      <c r="D77" s="450"/>
      <c r="E77" s="75"/>
      <c r="F77" s="76"/>
      <c r="G77" s="76"/>
      <c r="H77" s="76"/>
      <c r="I77" s="76"/>
    </row>
    <row r="78" spans="1:9" x14ac:dyDescent="0.25">
      <c r="A78" s="76"/>
      <c r="B78" s="76"/>
      <c r="C78" s="76"/>
      <c r="D78" s="450"/>
      <c r="E78" s="75"/>
      <c r="F78" s="76"/>
      <c r="G78" s="76"/>
      <c r="H78" s="76"/>
      <c r="I78" s="76"/>
    </row>
    <row r="79" spans="1:9" x14ac:dyDescent="0.25">
      <c r="A79" s="76"/>
      <c r="B79" s="76"/>
      <c r="C79" s="76"/>
      <c r="D79" s="450"/>
      <c r="E79" s="75"/>
      <c r="F79" s="76"/>
      <c r="G79" s="76"/>
      <c r="H79" s="76"/>
      <c r="I79" s="76"/>
    </row>
    <row r="80" spans="1:9" x14ac:dyDescent="0.25">
      <c r="A80" s="76"/>
      <c r="B80" s="76"/>
      <c r="C80" s="76"/>
      <c r="D80" s="450"/>
      <c r="E80" s="75"/>
      <c r="F80" s="76"/>
      <c r="G80" s="76"/>
      <c r="H80" s="76"/>
      <c r="I80" s="76"/>
    </row>
    <row r="81" spans="1:9" x14ac:dyDescent="0.25">
      <c r="A81" s="76"/>
      <c r="B81" s="76"/>
      <c r="C81" s="76"/>
      <c r="D81" s="450"/>
      <c r="E81" s="75"/>
      <c r="F81" s="76"/>
      <c r="G81" s="76"/>
      <c r="H81" s="76"/>
      <c r="I81" s="76"/>
    </row>
    <row r="82" spans="1:9" x14ac:dyDescent="0.25">
      <c r="A82" s="76"/>
      <c r="B82" s="76"/>
      <c r="C82" s="76"/>
      <c r="D82" s="450"/>
      <c r="E82" s="75"/>
      <c r="F82" s="76"/>
      <c r="G82" s="76"/>
      <c r="H82" s="76"/>
      <c r="I82" s="76"/>
    </row>
    <row r="83" spans="1:9" x14ac:dyDescent="0.25">
      <c r="A83" s="76"/>
      <c r="B83" s="76"/>
      <c r="C83" s="76"/>
      <c r="D83" s="450"/>
      <c r="E83" s="75"/>
      <c r="F83" s="76"/>
      <c r="G83" s="76"/>
      <c r="H83" s="76"/>
      <c r="I83" s="76"/>
    </row>
    <row r="84" spans="1:9" x14ac:dyDescent="0.25">
      <c r="A84" s="76"/>
      <c r="B84" s="76"/>
      <c r="C84" s="76"/>
      <c r="D84" s="450"/>
      <c r="E84" s="75"/>
      <c r="F84" s="76"/>
      <c r="G84" s="76"/>
      <c r="H84" s="76"/>
      <c r="I84" s="76"/>
    </row>
    <row r="85" spans="1:9" x14ac:dyDescent="0.25">
      <c r="A85" s="76"/>
      <c r="B85" s="76"/>
      <c r="C85" s="76"/>
      <c r="D85" s="450"/>
      <c r="E85" s="75"/>
      <c r="F85" s="76"/>
      <c r="G85" s="76"/>
      <c r="H85" s="76"/>
      <c r="I85" s="76"/>
    </row>
    <row r="86" spans="1:9" x14ac:dyDescent="0.25">
      <c r="A86" s="76"/>
      <c r="B86" s="76"/>
      <c r="C86" s="76"/>
      <c r="D86" s="450"/>
      <c r="E86" s="75"/>
      <c r="F86" s="76"/>
      <c r="G86" s="76"/>
      <c r="H86" s="76"/>
      <c r="I86" s="76"/>
    </row>
    <row r="87" spans="1:9" x14ac:dyDescent="0.25">
      <c r="A87" s="76"/>
      <c r="B87" s="76"/>
      <c r="C87" s="76"/>
      <c r="D87" s="450"/>
      <c r="E87" s="75"/>
      <c r="F87" s="76"/>
      <c r="G87" s="76"/>
      <c r="H87" s="76"/>
      <c r="I87" s="76"/>
    </row>
    <row r="88" spans="1:9" x14ac:dyDescent="0.25">
      <c r="A88" s="76"/>
      <c r="B88" s="76"/>
      <c r="C88" s="76"/>
      <c r="D88" s="450"/>
      <c r="E88" s="75"/>
      <c r="F88" s="76"/>
      <c r="G88" s="76"/>
      <c r="H88" s="76"/>
      <c r="I88" s="76"/>
    </row>
    <row r="89" spans="1:9" ht="15" x14ac:dyDescent="0.25">
      <c r="A89" s="634" t="s">
        <v>354</v>
      </c>
      <c r="B89" s="634"/>
      <c r="C89" s="634"/>
      <c r="D89" s="634"/>
      <c r="E89" s="634"/>
      <c r="F89" s="634"/>
      <c r="G89" s="634"/>
      <c r="H89" s="634"/>
      <c r="I89" s="634"/>
    </row>
    <row r="90" spans="1:9" ht="15.75" customHeight="1" x14ac:dyDescent="0.25">
      <c r="A90" s="634" t="s">
        <v>213</v>
      </c>
      <c r="B90" s="634"/>
      <c r="C90" s="634"/>
      <c r="D90" s="634"/>
      <c r="E90" s="634"/>
      <c r="F90" s="634"/>
      <c r="G90" s="634"/>
      <c r="H90" s="634"/>
      <c r="I90" s="634"/>
    </row>
    <row r="91" spans="1:9" ht="15.75" customHeight="1" x14ac:dyDescent="0.25">
      <c r="A91" s="611" t="s">
        <v>216</v>
      </c>
      <c r="B91" s="611"/>
      <c r="C91" s="611"/>
      <c r="D91" s="611"/>
      <c r="E91" s="611"/>
      <c r="F91" s="611"/>
      <c r="G91" s="611"/>
      <c r="H91" s="611"/>
      <c r="I91" s="611"/>
    </row>
    <row r="92" spans="1:9" x14ac:dyDescent="0.25">
      <c r="A92" s="611" t="s">
        <v>211</v>
      </c>
      <c r="B92" s="611"/>
      <c r="C92" s="611"/>
      <c r="D92" s="611"/>
      <c r="E92" s="611"/>
      <c r="F92" s="611"/>
      <c r="G92" s="611"/>
      <c r="H92" s="611"/>
      <c r="I92" s="611"/>
    </row>
    <row r="93" spans="1:9" x14ac:dyDescent="0.25">
      <c r="A93" s="75"/>
      <c r="B93" s="100" t="s">
        <v>144</v>
      </c>
      <c r="C93" s="99"/>
      <c r="D93" s="113" t="s">
        <v>209</v>
      </c>
      <c r="E93" s="101"/>
      <c r="F93" s="99"/>
      <c r="G93" s="98" t="s">
        <v>79</v>
      </c>
      <c r="H93" s="99"/>
    </row>
    <row r="94" spans="1:9" x14ac:dyDescent="0.25">
      <c r="A94" s="107"/>
      <c r="B94" s="108" t="s">
        <v>115</v>
      </c>
      <c r="C94" s="635" t="s">
        <v>118</v>
      </c>
      <c r="D94" s="636" t="s">
        <v>119</v>
      </c>
      <c r="E94" s="636" t="s">
        <v>120</v>
      </c>
      <c r="F94" s="637" t="s">
        <v>374</v>
      </c>
      <c r="G94" s="637"/>
      <c r="H94" s="637"/>
      <c r="I94" s="637"/>
    </row>
    <row r="95" spans="1:9" ht="15" customHeight="1" x14ac:dyDescent="0.25">
      <c r="A95" s="638" t="s">
        <v>204</v>
      </c>
      <c r="B95" s="640" t="s">
        <v>205</v>
      </c>
      <c r="C95" s="635"/>
      <c r="D95" s="636"/>
      <c r="E95" s="636"/>
      <c r="F95" s="641" t="s">
        <v>126</v>
      </c>
      <c r="G95" s="642" t="s">
        <v>127</v>
      </c>
      <c r="H95" s="643" t="s">
        <v>128</v>
      </c>
      <c r="I95" s="644" t="s">
        <v>129</v>
      </c>
    </row>
    <row r="96" spans="1:9" ht="15" customHeight="1" x14ac:dyDescent="0.25">
      <c r="A96" s="639"/>
      <c r="B96" s="640"/>
      <c r="C96" s="635"/>
      <c r="D96" s="636"/>
      <c r="E96" s="636"/>
      <c r="F96" s="641"/>
      <c r="G96" s="642"/>
      <c r="H96" s="643"/>
      <c r="I96" s="644"/>
    </row>
    <row r="97" spans="1:11" x14ac:dyDescent="0.25">
      <c r="A97" s="29">
        <v>1</v>
      </c>
      <c r="B97" s="164" t="s">
        <v>137</v>
      </c>
      <c r="C97" s="24">
        <v>2011</v>
      </c>
      <c r="D97" s="24" t="s">
        <v>114</v>
      </c>
      <c r="E97" s="45" t="s">
        <v>122</v>
      </c>
      <c r="F97" s="38">
        <v>3820</v>
      </c>
      <c r="G97" s="106">
        <v>1000</v>
      </c>
      <c r="H97" s="123">
        <v>1</v>
      </c>
      <c r="I97" s="407" t="s">
        <v>301</v>
      </c>
    </row>
    <row r="98" spans="1:11" x14ac:dyDescent="0.25">
      <c r="A98" s="29">
        <v>2</v>
      </c>
      <c r="B98" s="51" t="s">
        <v>99</v>
      </c>
      <c r="C98" s="24" t="s">
        <v>62</v>
      </c>
      <c r="D98" s="24" t="s">
        <v>114</v>
      </c>
      <c r="E98" s="28" t="s">
        <v>18</v>
      </c>
      <c r="F98" s="25">
        <v>2530</v>
      </c>
      <c r="G98" s="31">
        <f t="shared" ref="G98:G115" si="2">F98*1000/3820</f>
        <v>662.30366492146595</v>
      </c>
      <c r="H98" s="124">
        <v>2</v>
      </c>
      <c r="I98" s="407" t="s">
        <v>272</v>
      </c>
    </row>
    <row r="99" spans="1:11" x14ac:dyDescent="0.25">
      <c r="A99" s="29">
        <v>3</v>
      </c>
      <c r="B99" s="302" t="s">
        <v>299</v>
      </c>
      <c r="C99" s="24">
        <v>2013</v>
      </c>
      <c r="D99" s="24" t="s">
        <v>206</v>
      </c>
      <c r="E99" s="45" t="s">
        <v>122</v>
      </c>
      <c r="F99" s="25">
        <v>2130</v>
      </c>
      <c r="G99" s="31">
        <f t="shared" si="2"/>
        <v>557.59162303664925</v>
      </c>
      <c r="H99" s="125">
        <v>3</v>
      </c>
      <c r="I99" s="407" t="s">
        <v>301</v>
      </c>
    </row>
    <row r="100" spans="1:11" x14ac:dyDescent="0.25">
      <c r="A100" s="29">
        <v>4</v>
      </c>
      <c r="B100" s="140" t="s">
        <v>52</v>
      </c>
      <c r="C100" s="24" t="s">
        <v>53</v>
      </c>
      <c r="D100" s="24" t="s">
        <v>206</v>
      </c>
      <c r="E100" s="28" t="s">
        <v>18</v>
      </c>
      <c r="F100" s="25">
        <v>2100</v>
      </c>
      <c r="G100" s="31">
        <f t="shared" si="2"/>
        <v>549.73821989528801</v>
      </c>
      <c r="H100" s="126">
        <v>4</v>
      </c>
      <c r="I100" s="407" t="s">
        <v>6</v>
      </c>
    </row>
    <row r="101" spans="1:11" x14ac:dyDescent="0.25">
      <c r="A101" s="29">
        <v>5</v>
      </c>
      <c r="B101" s="164" t="s">
        <v>146</v>
      </c>
      <c r="C101" s="24">
        <v>2012</v>
      </c>
      <c r="D101" s="24" t="s">
        <v>114</v>
      </c>
      <c r="E101" s="45" t="s">
        <v>122</v>
      </c>
      <c r="F101" s="25">
        <v>1940</v>
      </c>
      <c r="G101" s="31">
        <f t="shared" si="2"/>
        <v>507.85340314136124</v>
      </c>
      <c r="H101" s="127">
        <v>5</v>
      </c>
      <c r="I101" s="407" t="s">
        <v>301</v>
      </c>
    </row>
    <row r="102" spans="1:11" x14ac:dyDescent="0.25">
      <c r="A102" s="29"/>
      <c r="B102" s="164" t="s">
        <v>235</v>
      </c>
      <c r="C102" s="25">
        <v>2012</v>
      </c>
      <c r="D102" s="166" t="s">
        <v>114</v>
      </c>
      <c r="E102" s="61" t="s">
        <v>122</v>
      </c>
      <c r="F102" s="301">
        <v>1920</v>
      </c>
      <c r="G102" s="31">
        <f t="shared" si="2"/>
        <v>502.61780104712039</v>
      </c>
      <c r="H102" s="128">
        <v>6</v>
      </c>
      <c r="I102" s="570" t="s">
        <v>394</v>
      </c>
    </row>
    <row r="103" spans="1:11" x14ac:dyDescent="0.25">
      <c r="A103" s="29">
        <v>6</v>
      </c>
      <c r="B103" s="367" t="s">
        <v>300</v>
      </c>
      <c r="C103" s="24">
        <v>2016</v>
      </c>
      <c r="D103" s="323" t="s">
        <v>302</v>
      </c>
      <c r="E103" s="45" t="s">
        <v>122</v>
      </c>
      <c r="F103" s="25">
        <v>1840</v>
      </c>
      <c r="G103" s="31">
        <f t="shared" si="2"/>
        <v>481.67539267015707</v>
      </c>
      <c r="H103" s="128">
        <v>7</v>
      </c>
      <c r="I103" s="407" t="s">
        <v>301</v>
      </c>
    </row>
    <row r="104" spans="1:11" x14ac:dyDescent="0.25">
      <c r="A104" s="29">
        <v>7</v>
      </c>
      <c r="B104" s="51" t="s">
        <v>66</v>
      </c>
      <c r="C104" s="24" t="s">
        <v>68</v>
      </c>
      <c r="D104" s="24" t="s">
        <v>206</v>
      </c>
      <c r="E104" s="28" t="s">
        <v>18</v>
      </c>
      <c r="F104" s="498">
        <v>1690</v>
      </c>
      <c r="G104" s="31">
        <f t="shared" si="2"/>
        <v>442.4083769633508</v>
      </c>
      <c r="H104" s="128">
        <v>8</v>
      </c>
      <c r="I104" s="519" t="s">
        <v>359</v>
      </c>
    </row>
    <row r="105" spans="1:11" x14ac:dyDescent="0.25">
      <c r="A105" s="29">
        <v>8</v>
      </c>
      <c r="B105" s="303" t="s">
        <v>61</v>
      </c>
      <c r="C105" s="24" t="s">
        <v>62</v>
      </c>
      <c r="D105" s="24" t="s">
        <v>206</v>
      </c>
      <c r="E105" s="28" t="s">
        <v>18</v>
      </c>
      <c r="F105" s="323">
        <v>1400</v>
      </c>
      <c r="G105" s="31">
        <f t="shared" si="2"/>
        <v>366.49214659685862</v>
      </c>
      <c r="H105" s="128">
        <v>9</v>
      </c>
      <c r="I105" s="407" t="s">
        <v>6</v>
      </c>
    </row>
    <row r="106" spans="1:11" x14ac:dyDescent="0.25">
      <c r="A106" s="29">
        <v>9</v>
      </c>
      <c r="B106" s="51" t="s">
        <v>145</v>
      </c>
      <c r="C106" s="24">
        <v>2013</v>
      </c>
      <c r="D106" s="30" t="s">
        <v>114</v>
      </c>
      <c r="E106" s="45" t="s">
        <v>122</v>
      </c>
      <c r="F106" s="25">
        <v>1180</v>
      </c>
      <c r="G106" s="31">
        <f t="shared" si="2"/>
        <v>308.90052356020942</v>
      </c>
      <c r="H106" s="292">
        <v>10</v>
      </c>
      <c r="I106" s="407" t="s">
        <v>138</v>
      </c>
      <c r="J106" s="212"/>
      <c r="K106" s="487"/>
    </row>
    <row r="107" spans="1:11" x14ac:dyDescent="0.25">
      <c r="A107" s="29">
        <v>10</v>
      </c>
      <c r="B107" s="253" t="s">
        <v>278</v>
      </c>
      <c r="C107" s="325" t="s">
        <v>62</v>
      </c>
      <c r="D107" s="24" t="s">
        <v>206</v>
      </c>
      <c r="E107" s="45" t="s">
        <v>122</v>
      </c>
      <c r="F107" s="25">
        <v>1150</v>
      </c>
      <c r="G107" s="31">
        <f t="shared" si="2"/>
        <v>301.04712041884818</v>
      </c>
      <c r="H107" s="128">
        <v>11</v>
      </c>
      <c r="I107" s="407" t="s">
        <v>301</v>
      </c>
    </row>
    <row r="108" spans="1:11" x14ac:dyDescent="0.25">
      <c r="A108" s="29">
        <v>11</v>
      </c>
      <c r="B108" s="51" t="s">
        <v>71</v>
      </c>
      <c r="C108" s="24" t="s">
        <v>62</v>
      </c>
      <c r="D108" s="24" t="s">
        <v>114</v>
      </c>
      <c r="E108" s="28" t="s">
        <v>18</v>
      </c>
      <c r="F108" s="25">
        <v>1030</v>
      </c>
      <c r="G108" s="31">
        <f t="shared" si="2"/>
        <v>269.63350785340316</v>
      </c>
      <c r="H108" s="247" t="s">
        <v>303</v>
      </c>
      <c r="I108" s="407" t="s">
        <v>259</v>
      </c>
    </row>
    <row r="109" spans="1:11" ht="16.5" thickBot="1" x14ac:dyDescent="0.3">
      <c r="A109" s="560">
        <v>12</v>
      </c>
      <c r="B109" s="561" t="s">
        <v>72</v>
      </c>
      <c r="C109" s="64" t="s">
        <v>62</v>
      </c>
      <c r="D109" s="64" t="s">
        <v>114</v>
      </c>
      <c r="E109" s="550" t="s">
        <v>21</v>
      </c>
      <c r="F109" s="562">
        <v>1130</v>
      </c>
      <c r="G109" s="304">
        <f t="shared" si="2"/>
        <v>295.81151832460733</v>
      </c>
      <c r="H109" s="430" t="s">
        <v>303</v>
      </c>
      <c r="I109" s="505" t="s">
        <v>382</v>
      </c>
    </row>
    <row r="110" spans="1:11" ht="16.5" thickTop="1" x14ac:dyDescent="0.25">
      <c r="A110" s="571">
        <v>13</v>
      </c>
      <c r="B110" s="572" t="s">
        <v>111</v>
      </c>
      <c r="C110" s="573" t="s">
        <v>105</v>
      </c>
      <c r="D110" s="573" t="s">
        <v>114</v>
      </c>
      <c r="E110" s="574" t="s">
        <v>21</v>
      </c>
      <c r="F110" s="575">
        <v>790</v>
      </c>
      <c r="G110" s="576">
        <f t="shared" si="2"/>
        <v>206.80628272251309</v>
      </c>
      <c r="I110" s="407" t="s">
        <v>24</v>
      </c>
    </row>
    <row r="111" spans="1:11" x14ac:dyDescent="0.25">
      <c r="A111" s="305">
        <v>14</v>
      </c>
      <c r="B111" s="254" t="s">
        <v>147</v>
      </c>
      <c r="C111" s="32">
        <v>2012</v>
      </c>
      <c r="D111" s="32" t="s">
        <v>114</v>
      </c>
      <c r="E111" s="364" t="s">
        <v>122</v>
      </c>
      <c r="F111" s="203">
        <v>740</v>
      </c>
      <c r="G111" s="33">
        <f t="shared" si="2"/>
        <v>193.717277486911</v>
      </c>
      <c r="I111" s="407" t="s">
        <v>138</v>
      </c>
    </row>
    <row r="112" spans="1:11" x14ac:dyDescent="0.25">
      <c r="A112" s="305">
        <v>15</v>
      </c>
      <c r="B112" s="51" t="s">
        <v>107</v>
      </c>
      <c r="C112" s="323" t="s">
        <v>105</v>
      </c>
      <c r="D112" s="323" t="s">
        <v>114</v>
      </c>
      <c r="E112" s="28" t="s">
        <v>21</v>
      </c>
      <c r="F112" s="25">
        <v>380</v>
      </c>
      <c r="G112" s="31">
        <f t="shared" si="2"/>
        <v>99.47643979057591</v>
      </c>
      <c r="I112" s="407" t="s">
        <v>24</v>
      </c>
    </row>
    <row r="113" spans="1:9" x14ac:dyDescent="0.25">
      <c r="A113" s="29">
        <v>16</v>
      </c>
      <c r="B113" s="51" t="s">
        <v>73</v>
      </c>
      <c r="C113" s="323" t="s">
        <v>53</v>
      </c>
      <c r="D113" s="323" t="s">
        <v>114</v>
      </c>
      <c r="E113" s="28" t="s">
        <v>21</v>
      </c>
      <c r="F113" s="25">
        <v>320</v>
      </c>
      <c r="G113" s="31">
        <f t="shared" si="2"/>
        <v>83.769633507853399</v>
      </c>
      <c r="H113" s="46"/>
      <c r="I113" s="407" t="s">
        <v>24</v>
      </c>
    </row>
    <row r="114" spans="1:9" x14ac:dyDescent="0.25">
      <c r="A114" s="305">
        <v>17</v>
      </c>
      <c r="B114" s="51" t="s">
        <v>100</v>
      </c>
      <c r="C114" s="323" t="s">
        <v>62</v>
      </c>
      <c r="D114" s="323" t="s">
        <v>114</v>
      </c>
      <c r="E114" s="28" t="s">
        <v>21</v>
      </c>
      <c r="F114" s="25">
        <v>290</v>
      </c>
      <c r="G114" s="31">
        <f t="shared" si="2"/>
        <v>75.916230366492144</v>
      </c>
      <c r="H114" s="46"/>
      <c r="I114" s="407" t="s">
        <v>24</v>
      </c>
    </row>
    <row r="115" spans="1:9" x14ac:dyDescent="0.25">
      <c r="A115" s="29">
        <v>18</v>
      </c>
      <c r="B115" s="51" t="s">
        <v>112</v>
      </c>
      <c r="C115" s="323" t="s">
        <v>103</v>
      </c>
      <c r="D115" s="323" t="s">
        <v>149</v>
      </c>
      <c r="E115" s="28" t="s">
        <v>21</v>
      </c>
      <c r="F115" s="25">
        <v>290</v>
      </c>
      <c r="G115" s="31">
        <f t="shared" si="2"/>
        <v>75.916230366492144</v>
      </c>
      <c r="H115" s="46"/>
      <c r="I115" s="407" t="s">
        <v>24</v>
      </c>
    </row>
    <row r="116" spans="1:9" ht="18.75" x14ac:dyDescent="0.3">
      <c r="A116" s="76"/>
      <c r="B116" s="362" t="s">
        <v>298</v>
      </c>
      <c r="C116" s="327"/>
      <c r="D116" s="330"/>
      <c r="E116" s="256"/>
      <c r="F116" s="326"/>
      <c r="G116" s="257"/>
      <c r="H116" s="609">
        <v>3820</v>
      </c>
      <c r="I116" s="76"/>
    </row>
    <row r="117" spans="1:9" ht="15" customHeight="1" x14ac:dyDescent="0.25">
      <c r="A117" s="615" t="s">
        <v>395</v>
      </c>
      <c r="B117" s="615"/>
      <c r="C117" s="615"/>
      <c r="D117" s="615"/>
      <c r="E117" s="615"/>
      <c r="F117" s="615"/>
      <c r="G117" s="615"/>
      <c r="H117" s="615"/>
      <c r="I117" s="615"/>
    </row>
    <row r="118" spans="1:9" ht="15" customHeight="1" x14ac:dyDescent="0.25">
      <c r="A118" s="616"/>
      <c r="B118" s="616"/>
      <c r="C118" s="616"/>
      <c r="D118" s="616"/>
      <c r="E118" s="616"/>
      <c r="F118" s="616"/>
      <c r="G118" s="616"/>
      <c r="H118" s="616"/>
      <c r="I118" s="616"/>
    </row>
    <row r="119" spans="1:9" ht="15.75" customHeight="1" x14ac:dyDescent="0.25">
      <c r="A119" s="616"/>
      <c r="B119" s="616"/>
      <c r="C119" s="616"/>
      <c r="D119" s="616"/>
      <c r="E119" s="616"/>
      <c r="F119" s="616"/>
      <c r="G119" s="616"/>
      <c r="H119" s="616"/>
      <c r="I119" s="616"/>
    </row>
    <row r="120" spans="1:9" x14ac:dyDescent="0.25">
      <c r="A120" s="76"/>
      <c r="B120" s="76"/>
      <c r="C120" s="76"/>
      <c r="D120" s="450"/>
      <c r="E120" s="75"/>
      <c r="F120" s="76"/>
      <c r="G120" s="76"/>
      <c r="H120" s="76"/>
      <c r="I120" s="76"/>
    </row>
    <row r="121" spans="1:9" x14ac:dyDescent="0.25">
      <c r="A121" s="76"/>
      <c r="B121" s="76"/>
      <c r="C121" s="76"/>
      <c r="D121" s="450"/>
      <c r="E121" s="75"/>
      <c r="F121" s="76"/>
      <c r="G121" s="76"/>
      <c r="H121" s="76"/>
      <c r="I121" s="76"/>
    </row>
    <row r="122" spans="1:9" x14ac:dyDescent="0.25">
      <c r="A122" s="76"/>
      <c r="B122" s="76"/>
      <c r="C122" s="76"/>
      <c r="D122" s="450"/>
      <c r="E122" s="75"/>
      <c r="F122" s="76"/>
      <c r="G122" s="76"/>
      <c r="H122" s="76"/>
      <c r="I122" s="76"/>
    </row>
    <row r="123" spans="1:9" x14ac:dyDescent="0.25">
      <c r="A123" s="76"/>
      <c r="B123" s="76"/>
      <c r="C123" s="76"/>
      <c r="D123" s="450"/>
      <c r="E123" s="75"/>
      <c r="F123" s="76"/>
      <c r="G123" s="76"/>
      <c r="H123" s="76"/>
      <c r="I123" s="76"/>
    </row>
    <row r="124" spans="1:9" x14ac:dyDescent="0.25">
      <c r="A124" s="76"/>
      <c r="B124" s="76"/>
      <c r="C124" s="76"/>
      <c r="D124" s="450"/>
      <c r="E124" s="75"/>
      <c r="F124" s="76"/>
      <c r="G124" s="76"/>
      <c r="H124" s="76"/>
      <c r="I124" s="76"/>
    </row>
    <row r="125" spans="1:9" x14ac:dyDescent="0.25">
      <c r="A125" s="76"/>
      <c r="B125" s="76"/>
      <c r="C125" s="76"/>
      <c r="D125" s="450"/>
      <c r="E125" s="75"/>
      <c r="F125" s="76"/>
      <c r="G125" s="76"/>
      <c r="H125" s="76"/>
      <c r="I125" s="76"/>
    </row>
    <row r="126" spans="1:9" x14ac:dyDescent="0.25">
      <c r="A126" s="76"/>
      <c r="B126" s="76"/>
      <c r="C126" s="76"/>
      <c r="D126" s="450"/>
      <c r="E126" s="75"/>
      <c r="F126" s="76"/>
      <c r="G126" s="76"/>
      <c r="H126" s="76"/>
      <c r="I126" s="76"/>
    </row>
    <row r="127" spans="1:9" x14ac:dyDescent="0.25">
      <c r="A127" s="76"/>
      <c r="B127" s="76"/>
      <c r="C127" s="76"/>
      <c r="D127" s="450"/>
      <c r="E127" s="75"/>
      <c r="F127" s="76"/>
      <c r="G127" s="76"/>
      <c r="H127" s="76"/>
      <c r="I127" s="76"/>
    </row>
    <row r="128" spans="1:9" x14ac:dyDescent="0.25">
      <c r="A128" s="76"/>
      <c r="B128" s="76"/>
      <c r="C128" s="76"/>
      <c r="D128" s="450"/>
      <c r="E128" s="75"/>
      <c r="F128" s="76"/>
      <c r="G128" s="76"/>
      <c r="H128" s="76"/>
      <c r="I128" s="76"/>
    </row>
    <row r="129" spans="1:9" x14ac:dyDescent="0.25">
      <c r="A129" s="76"/>
      <c r="B129" s="76"/>
      <c r="C129" s="76"/>
      <c r="D129" s="450"/>
      <c r="E129" s="75"/>
      <c r="F129" s="76"/>
      <c r="G129" s="76"/>
      <c r="H129" s="76"/>
      <c r="I129" s="76"/>
    </row>
    <row r="130" spans="1:9" x14ac:dyDescent="0.25">
      <c r="A130" s="76"/>
      <c r="B130" s="76"/>
      <c r="C130" s="76"/>
      <c r="D130" s="450"/>
      <c r="E130" s="75"/>
      <c r="F130" s="76"/>
      <c r="G130" s="76"/>
      <c r="H130" s="76"/>
      <c r="I130" s="76"/>
    </row>
    <row r="131" spans="1:9" x14ac:dyDescent="0.25">
      <c r="A131" s="76"/>
      <c r="B131" s="76"/>
      <c r="C131" s="76"/>
      <c r="D131" s="450"/>
      <c r="E131" s="75"/>
      <c r="F131" s="76"/>
      <c r="G131" s="76"/>
      <c r="H131" s="76"/>
      <c r="I131" s="76"/>
    </row>
    <row r="132" spans="1:9" x14ac:dyDescent="0.25">
      <c r="A132" s="76"/>
      <c r="B132" s="76"/>
      <c r="C132" s="76"/>
      <c r="D132" s="450"/>
      <c r="E132" s="75"/>
      <c r="F132" s="76"/>
      <c r="G132" s="76"/>
      <c r="H132" s="76"/>
      <c r="I132" s="76"/>
    </row>
    <row r="133" spans="1:9" x14ac:dyDescent="0.25">
      <c r="A133" s="76"/>
      <c r="B133" s="76"/>
      <c r="C133" s="76"/>
      <c r="D133" s="450"/>
      <c r="E133" s="75"/>
      <c r="F133" s="76"/>
      <c r="G133" s="76"/>
      <c r="H133" s="76"/>
      <c r="I133" s="76"/>
    </row>
    <row r="134" spans="1:9" x14ac:dyDescent="0.25">
      <c r="A134" s="76"/>
      <c r="B134" s="76"/>
      <c r="C134" s="76"/>
      <c r="D134" s="450"/>
      <c r="E134" s="75"/>
      <c r="F134" s="76"/>
      <c r="G134" s="76"/>
      <c r="H134" s="76"/>
      <c r="I134" s="76"/>
    </row>
    <row r="135" spans="1:9" x14ac:dyDescent="0.25">
      <c r="A135" s="76"/>
      <c r="B135" s="76"/>
      <c r="C135" s="76"/>
      <c r="D135" s="450"/>
      <c r="E135" s="75"/>
      <c r="F135" s="76"/>
      <c r="G135" s="76"/>
      <c r="H135" s="76"/>
      <c r="I135" s="76"/>
    </row>
  </sheetData>
  <sortState ref="B10:I33">
    <sortCondition descending="1" ref="F10:F33"/>
  </sortState>
  <mergeCells count="43">
    <mergeCell ref="A117:I119"/>
    <mergeCell ref="A47:I47"/>
    <mergeCell ref="A49:A51"/>
    <mergeCell ref="A6:B6"/>
    <mergeCell ref="A7:A8"/>
    <mergeCell ref="B7:B8"/>
    <mergeCell ref="A45:I45"/>
    <mergeCell ref="A46:I46"/>
    <mergeCell ref="C49:C51"/>
    <mergeCell ref="D49:D51"/>
    <mergeCell ref="E49:E51"/>
    <mergeCell ref="F49:I49"/>
    <mergeCell ref="F50:F51"/>
    <mergeCell ref="G50:G51"/>
    <mergeCell ref="H50:H51"/>
    <mergeCell ref="I50:I51"/>
    <mergeCell ref="A1:I1"/>
    <mergeCell ref="A44:I44"/>
    <mergeCell ref="F6:I6"/>
    <mergeCell ref="F7:F8"/>
    <mergeCell ref="G7:G8"/>
    <mergeCell ref="H7:H8"/>
    <mergeCell ref="I7:I8"/>
    <mergeCell ref="C6:C8"/>
    <mergeCell ref="D6:D8"/>
    <mergeCell ref="E6:E8"/>
    <mergeCell ref="A2:I2"/>
    <mergeCell ref="A3:I3"/>
    <mergeCell ref="A4:I4"/>
    <mergeCell ref="A89:I89"/>
    <mergeCell ref="A90:I90"/>
    <mergeCell ref="A91:I91"/>
    <mergeCell ref="A92:I92"/>
    <mergeCell ref="C94:C96"/>
    <mergeCell ref="D94:D96"/>
    <mergeCell ref="E94:E96"/>
    <mergeCell ref="F94:I94"/>
    <mergeCell ref="A95:A96"/>
    <mergeCell ref="B95:B96"/>
    <mergeCell ref="F95:F96"/>
    <mergeCell ref="G95:G96"/>
    <mergeCell ref="H95:H96"/>
    <mergeCell ref="I95:I96"/>
  </mergeCells>
  <hyperlinks>
    <hyperlink ref="I23" r:id="rId1" tooltip="European Cable-ski  Open Championships_x000d_Beckum TwinCable_x000d_28.09.2025_x000d_Coeff:0,60 - Level:0,00" display="https://www.iwwfed-ea.org/cableski/25EURO14/"/>
    <hyperlink ref="I27" r:id="rId2" tooltip="Austrian Open Cableski_x000d_Au-See Asten, Cableski_x000d_27.07.2025_x000d_Coeff:0,80 - Level:0,00" display="https://www.iwwfed-ea.org/cableski/25AUT008/"/>
    <hyperlink ref="I19" r:id="rId3" tooltip="Deutsche Meisterschaft &amp; Dutch Championships_x000d_Alfsee Rieste_x000d_14.09.2025_x000d_Coeff:0,70 - Level:0,00" display="https://www.iwwfed-ea.org/cableski/25GER001/"/>
    <hyperlink ref="I25" r:id="rId4" tooltip="GPX of Poland_x000d_Wake Zone Stawiki, Cableski_x000d_07.09.2025_x000d_Coeff:0,60 - Level:0,00" display="https://www.iwwfed-ea.org/cableski/25POL005/"/>
    <hyperlink ref="I18" r:id="rId5" tooltip="European Cable-ski  Age Categories Championships_x000d_Beckum TwinCable_x000d_28.09.2025_x000d_Coeff:0,60 - Level:0,00" display="https://www.iwwfed-ea.org/cableski/25EURO13/"/>
    <hyperlink ref="I15" r:id="rId6" tooltip="European Cable-ski  Age Categories Championships_x000d_Beckum TwinCable_x000d_28.09.2025_x000d_Coeff:0,60 - Level:0,00" display="https://www.iwwfed-ea.org/cableski/25EURO13/"/>
    <hyperlink ref="I32" r:id="rId7" tooltip="Slovak Cableski Open National Championships_x000d_Kosice_x000d_30.08.2025_x000d_Coeff:0,70 - Level:0,00" display="https://www.iwwfed-ea.org/cableski/25SVK008/"/>
    <hyperlink ref="B27" r:id="rId8" display="https://iwwfed-ea.org/cableski/rl2025/wbw/index.php?skier=SVK152001558"/>
    <hyperlink ref="B32" r:id="rId9" display="https://iwwfed-ea.org/cableski/rl2025/wbw/index.php?skier=SVK632001639"/>
    <hyperlink ref="B15" r:id="rId10" display="https://iwwfed-ea.org/cableski/rl2025/wbw/index.php?skier=IWF100200035"/>
    <hyperlink ref="B18" r:id="rId11" display="https://iwwfed-ea.org/cableski/rl2025/wbw/index.php?skier=IWF100200015"/>
    <hyperlink ref="B14" r:id="rId12" display="https://iwwfed-ea.org/cableski/rl2025/wbw/index.php?skier=IWF100200012"/>
    <hyperlink ref="B11" r:id="rId13" display="https://iwwfed-ea.org/cableski/rl2025/wbw/index.php?skier=IWF100200010"/>
    <hyperlink ref="B26" r:id="rId14" display="https://iwwfed-ea.org/cableski/rl2025/wbw/index.php?skier=GER982016549"/>
    <hyperlink ref="B28" r:id="rId15" display="https://iwwfed-ea.org/cableski/rl2025/wbw/index.php?skier=SVK882001566"/>
    <hyperlink ref="B9" r:id="rId16" display="https://iwwfed-ea.org/cableski/rl2025/wbw/index.php?skier=IWF100200024"/>
    <hyperlink ref="B25" r:id="rId17" display="https://iwwfed-ea.org/cableski/rl2025/wbw/index.php?skier=POL262001619"/>
    <hyperlink ref="B19" r:id="rId18" display="https://iwwfed-ea.org/cableski/rl2025/wbw/index.php?skier=GER582023886"/>
    <hyperlink ref="B23" r:id="rId19" display="https://iwwfed-ea.org/cableski/rl2025/wbw/index.php?skier=NED432001096"/>
    <hyperlink ref="B12" r:id="rId20" display="https://iwwfed-ea.org/cableski/rl2025/wbw/index.php?skier=AUT982024277"/>
    <hyperlink ref="I11" r:id="rId21" tooltip="European Cable-ski  Open Championships_x000d_Beckum TwinCable_x000d_28.09.2025_x000d_Coeff:0,60 - Level:0,00" display="https://www.iwwfed-ea.org/cableski/25EURO14/"/>
    <hyperlink ref="B68" r:id="rId22" display="https://iwwfed-ea.org/cableski/rl2025/wbw/index.php?skier=POL262024026"/>
    <hyperlink ref="B69" r:id="rId23" display="https://iwwfed-ea.org/cableski/rl2025/wbw/index.php?skier=POL582023304"/>
    <hyperlink ref="B71" r:id="rId24" display="https://iwwfed-ea.org/cableski/rl2025/wbw/index.php?skier=POL982020520"/>
    <hyperlink ref="B67" r:id="rId25" display="https://iwwfed-ea.org/cableski/rl2025/wbw/index.php?skier=GER842001729"/>
    <hyperlink ref="B74" r:id="rId26" display="https://iwwfed-ea.org/cableski/rl2025/wbw/index.php?skier=SVK912001565"/>
    <hyperlink ref="B53" r:id="rId27" display="https://iwwfed-ea.org/cableski/rl2025/wbw/index.php?skier=IWF100200035"/>
    <hyperlink ref="B55" r:id="rId28" display="https://iwwfed-ea.org/cableski/rl2025/wbw/index.php?skier=IWF100200015"/>
    <hyperlink ref="B64" r:id="rId29" display="https://iwwfed-ea.org/cableski/rl2025/wbw/index.php?skier=POL702023300"/>
    <hyperlink ref="B65" r:id="rId30" display="https://iwwfed-ea.org/cableski/rl2025/wbw/index.php?skier=GER672001573"/>
    <hyperlink ref="B59" r:id="rId31" display="https://iwwfed-ea.org/cableski/rl2025/wbw/index.php?skier=POL762023298"/>
    <hyperlink ref="B61" r:id="rId32" display="https://iwwfed-ea.org/cableski/rl2025/wbw/index.php?skier=SVK882001566"/>
    <hyperlink ref="B52" r:id="rId33" display="https://iwwfed-ea.org/cableski/rl2025/wbw/index.php?skier=AUT982024277"/>
    <hyperlink ref="I65" r:id="rId34" tooltip="int. Friedberg Cup_x000d_Friedberg_x000d_31.05.2025_x000d_Coeff:0,60 - Level:0,00" display="https://www.iwwfed-ea.org/cableski/25GER011/"/>
    <hyperlink ref="I64" r:id="rId35" tooltip="Mistrzostwa Polski za wyciagiem_x000d_Wake Zone Stawiki, Cableski_x000d_07.09.2025_x000d_Coeff:0,50 - Level:0,00" display="https://www.iwwfed-ea.org/cableski/25POL006/"/>
    <hyperlink ref="I55" r:id="rId36" tooltip="European Cable-ski  Age Categories Championships_x000d_Beckum TwinCable_x000d_28.09.2025_x000d_Coeff:0,60 - Level:0,00" display="https://www.iwwfed-ea.org/cableski/25EURO13/"/>
    <hyperlink ref="I53" r:id="rId37" tooltip="European Cable-ski  Age Categories Championships_x000d_Beckum TwinCable_x000d_28.09.2025_x000d_Coeff:0,60 - Level:0,00" display="https://www.iwwfed-ea.org/cableski/25EURO13/"/>
    <hyperlink ref="I74" r:id="rId38" tooltip="Slovak Cableski Open National Championships_x000d_Kosice_x000d_30.08.2025_x000d_Coeff:0,70 - Level:0,00" display="https://www.iwwfed-ea.org/cableski/25SVK008/"/>
    <hyperlink ref="I67" r:id="rId39" tooltip="international Auerbrau-Cup 2025_x000d_Wasserski Club Kiefersfelden-Rosenheim_x000d_22.06.2025_x000d_Coeff:0,60 - Level:0,00" display="https://www.iwwfed-ea.org/cableski/25GER012/"/>
    <hyperlink ref="I71" r:id="rId40" tooltip="Mistrzostwa Polski za wyciagiem_x000d_Wake Zone Stawiki, Cableski_x000d_07.09.2025_x000d_Coeff:0,50 - Level:0,00" display="https://www.iwwfed-ea.org/cableski/25POL006/"/>
    <hyperlink ref="I69" r:id="rId41" tooltip="Mistrzostwa Polski za wyciagiem_x000d_Wake Zone Stawiki, Cableski_x000d_07.09.2025_x000d_Coeff:0,50 - Level:0,00" display="https://www.iwwfed-ea.org/cableski/25POL006/"/>
    <hyperlink ref="I68" r:id="rId42" tooltip="Mistrzostwa Polski za wyciagiem_x000d_Wake Zone Stawiki, Cableski_x000d_07.09.2025_x000d_Coeff:0,50 - Level:0,00" display="https://www.iwwfed-ea.org/cableski/25POL006/"/>
    <hyperlink ref="B106" r:id="rId43" display="https://iwwfed-ea.org/cableski/rl2025/wbw/index.php?skier=POL262024026"/>
    <hyperlink ref="B101" r:id="rId44" display="https://iwwfed-ea.org/cableski/rl2025/wbw/index.php?skier=POL582023304"/>
    <hyperlink ref="B111" r:id="rId45" display="https://iwwfed-ea.org/cableski/rl2025/wbw/index.php?skier=POL982020520"/>
    <hyperlink ref="B97" r:id="rId46" display="https://iwwfed-ea.org/cableski/rl2025/wbw/index.php?skier=GER842001729"/>
    <hyperlink ref="I110" r:id="rId47" tooltip="Mistrzostwa Polski za wyciagiem_x000d_Wake Zone Stawiki, Cableski_x000d_07.09.2025_x000d_Coeff:0,50 - Level:0,00" display="https://www.iwwfed-ea.org/cableski/25POL006/"/>
    <hyperlink ref="I112" r:id="rId48" tooltip="Mistrzostwa Polski za wyciagiem_x000d_Wake Zone Stawiki, Cableski_x000d_07.09.2025_x000d_Coeff:0,50 - Level:0,00" display="https://www.iwwfed-ea.org/cableski/25POL006/"/>
    <hyperlink ref="I113" r:id="rId49" tooltip="Mistrzostwa Polski za wyciagiem_x000d_Wake Zone Stawiki, Cableski_x000d_07.09.2025_x000d_Coeff:0,50 - Level:0,00" display="https://www.iwwfed-ea.org/cableski/25POL006/"/>
    <hyperlink ref="I114" r:id="rId50" tooltip="Mistrzostwa Polski za wyciagiem_x000d_Wake Zone Stawiki, Cableski_x000d_07.09.2025_x000d_Coeff:0,50 - Level:0,00" display="https://www.iwwfed-ea.org/cableski/25POL006/"/>
    <hyperlink ref="I115" r:id="rId51" tooltip="Mistrzostwa Polski za wyciagiem_x000d_Wake Zone Stawiki, Cableski_x000d_07.09.2025_x000d_Coeff:0,50 - Level:0,00" display="https://www.iwwfed-ea.org/cableski/25POL006/"/>
    <hyperlink ref="B98" r:id="rId52" display="https://iwwfed-ea.org/cableski/rl2025/wbw/index.php?skier=GER982016690"/>
    <hyperlink ref="B115" r:id="rId53" display="https://iwwfed-ea.org/cableski/rl2025/wbw/index.php?skier=POL982020619"/>
    <hyperlink ref="B114" r:id="rId54" display="https://iwwfed-ea.org/cableski/rl2025/wbw/index.php?skier=POL982020599"/>
    <hyperlink ref="B113" r:id="rId55" display="https://iwwfed-ea.org/cableski/rl2025/wbw/index.php?skier=POL982020639"/>
    <hyperlink ref="B112" r:id="rId56" display="https://iwwfed-ea.org/cableski/rl2025/wbw/index.php?skier=POL982020573"/>
    <hyperlink ref="B110" r:id="rId57" display="https://iwwfed-ea.org/cableski/rl2025/wbw/index.php?skier=POL982020562"/>
    <hyperlink ref="B109" r:id="rId58" display="https://iwwfed-ea.org/cableski/rl2025/wbw/index.php?skier=POL982020553"/>
    <hyperlink ref="B108" r:id="rId59" display="https://iwwfed-ea.org/cableski/rl2025/wbw/index.php?skier=GER982016631"/>
    <hyperlink ref="I100" r:id="rId60" display="https://www.iwwfed-ea.org/cableski/25GER012/"/>
    <hyperlink ref="B105" r:id="rId61" display="https://www.iwwfed-ea.org/cableski/rl2025/eame/index.php?skier=GER982016430"/>
    <hyperlink ref="I98" r:id="rId62" tooltip="international Auerbrau-Cup 2026_x000d_Wasserski Club Kiefersfelden-Rosenheim_x000d_24.05.2026_x000d_Coeff:0,60 - Level:0,00" display="https://iwwfed-ea.net/cableski/26GER009/"/>
    <hyperlink ref="I108" r:id="rId63" tooltip="Netherlands National Open Cableski Championships a_x000d_ENTC_x000d_05.07.2026_x000d_Coeff:0,80 - Level:0,00" display="https://iwwfed-ea.net/cableski/26NED002/"/>
    <hyperlink ref="I59" r:id="rId64" tooltip="European Cable-ski  Age Categories Championships_x000d_Beckum TwinCable_x000d_28.09.2025_x000d_Coeff:0,60 - Level:0,00" display="https://www.iwwfed-ea.org/cableski/25EURO13/"/>
    <hyperlink ref="B66" r:id="rId65" display="https://iwwfed-ea.net/cableski/rl2026/wbw/index.php?skier=SVK272001748"/>
    <hyperlink ref="B63" r:id="rId66" display="https://iwwfed-ea.org/cableski/rl2025/wbw/index.php?skier=GER982016690"/>
    <hyperlink ref="I63" r:id="rId67" tooltip="international Auerbrau-Cup 2026_x000d_Wasserski Club Kiefersfelden-Rosenheim_x000d_24.05.2026_x000d_Coeff:0,60 - Level:0,00" display="https://iwwfed-ea.net/cableski/26GER009/"/>
    <hyperlink ref="I66" r:id="rId68" tooltip="Slovak Cableski Open Kosice 2026_x000d_Kosice_x000d_19.07.2026_x000d_Coeff:0,80 - Level:0,00" display="https://iwwfed-ea.net/cableski/26SVK004/"/>
    <hyperlink ref="B72" r:id="rId69" display="https://iwwfed-ea.net/cableski/rl2026/wbw/index.php?skier=GER982016470"/>
    <hyperlink ref="I72" r:id="rId70" tooltip="Austrian Open Cableski 2026_x000d_Au-See Asten, Cableski_x000d_26.07.2026_x000d_Coeff:0,80 - Level:0,00" display="https://iwwfed-ea.net/cableski/26AUT003/"/>
    <hyperlink ref="B73" r:id="rId71" display="https://iwwfed-ea.net/cableski/rl2026/wbw/index.php?skier=GER982016425"/>
    <hyperlink ref="I73" r:id="rId72" tooltip="international Auerbrau-Cup 2026_x000d_Wasserski Club Kiefersfelden-Rosenheim_x000d_24.05.2026_x000d_Coeff:0,60 - Level:0,00" display="https://iwwfed-ea.net/cableski/26GER009/"/>
    <hyperlink ref="B17" r:id="rId73" display="https://iwwfed-ea.net/cableski/rl2026/wbw/index.php?skier=ISR982001419"/>
    <hyperlink ref="I21" r:id="rId74" tooltip="Slovak Cableski Open Kosice 2026_x000d_Kosice_x000d_19.07.2026_x000d_Coeff:0,80 - Level:0,00" display="https://iwwfed-ea.net/cableski/26SVK004/"/>
    <hyperlink ref="B21" r:id="rId75" display="https://iwwfed-ea.org/cableski/rl2025/wbw/index.php?skier=GER622001607"/>
    <hyperlink ref="I26" r:id="rId76" tooltip="Slovak Cableski Open Kosice 2026_x000d_Kosice_x000d_19.07.2026_x000d_Coeff:0,80 - Level:0,00" display="https://iwwfed-ea.net/cableski/26SVK004/"/>
    <hyperlink ref="B29" r:id="rId77" display="https://iwwfed-ea.net/cableski/rl2026/wbw/index.php?skier=GER92024828"/>
    <hyperlink ref="I29" r:id="rId78" tooltip="European Cable-ski  Age Categories Championships_x000d_Beckum TwinCable_x000d_28.09.2025_x000d_Coeff:0,60 - Level:0,00" display="https://iwwfed-ea.net/cableski/25EURO13/"/>
    <hyperlink ref="B30" r:id="rId79" display="https://iwwfed-ea.net/cableski/rl2026/wbw/index.php?skier=POL762023298"/>
    <hyperlink ref="I30" r:id="rId80" tooltip="European Cable-ski  Age Categories Championships_x000d_Beckum TwinCable_x000d_28.09.2025_x000d_Coeff:0,60 - Level:0,00" display="https://iwwfed-ea.net/cableski/25EURO13/"/>
    <hyperlink ref="I12" r:id="rId81" display="https://www.iwwfed-ea.net/cableski/26GER013/"/>
    <hyperlink ref="I17" r:id="rId82" display="https://www.iwwfed-ea.net/cableski/26GER013/"/>
    <hyperlink ref="I28" r:id="rId83" display="https://www.iwwfed-ea.net/cableski/26GER013/"/>
    <hyperlink ref="I52" r:id="rId84" display="https://www.iwwfed-ea.net/cableski/26GER013/"/>
    <hyperlink ref="I61" r:id="rId85" display="https://www.iwwfed-ea.net/cableski/26GER013/"/>
    <hyperlink ref="I104" r:id="rId86" display="https://www.iwwfed-ea.net/cableski/26GER013/"/>
    <hyperlink ref="I109" r:id="rId87" display="https://www.iwwfed-ea.net/cableski/26POL005/"/>
  </hyperlinks>
  <pageMargins left="0.88541666666666663" right="0.10416666666666667" top="0.47916666666666669" bottom="0.67708333333333337" header="0.3" footer="0.41666666666666669"/>
  <pageSetup paperSize="9" orientation="portrait" horizontalDpi="0" verticalDpi="0" r:id="rId88"/>
  <headerFooter alignWithMargins="0">
    <oddFooter xml:space="preserve">&amp;C&amp;9Э  ФИГУРЫ ДРЛ №3 29.08.2026 &amp;R&amp;P
</oddFooter>
    <firstFooter>&amp;C&amp;8Э ДРЛ фигуры 13.08.2026</firstFooter>
  </headerFooter>
  <drawing r:id="rId8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Q1087"/>
  <sheetViews>
    <sheetView tabSelected="1" showWhiteSpace="0" view="pageBreakPreview" topLeftCell="A85" zoomScale="98" zoomScaleNormal="84" zoomScaleSheetLayoutView="98" zoomScalePageLayoutView="106" workbookViewId="0">
      <selection activeCell="N101" sqref="N101"/>
    </sheetView>
  </sheetViews>
  <sheetFormatPr defaultRowHeight="18.75" x14ac:dyDescent="0.25"/>
  <cols>
    <col min="1" max="1" width="4.140625" style="8" customWidth="1"/>
    <col min="2" max="2" width="23" style="47" customWidth="1"/>
    <col min="3" max="3" width="8.85546875" style="8" customWidth="1"/>
    <col min="4" max="4" width="10.42578125" style="8" customWidth="1"/>
    <col min="5" max="5" width="8.28515625" style="8" customWidth="1"/>
    <col min="6" max="6" width="8.42578125" style="13" customWidth="1"/>
    <col min="7" max="7" width="10.5703125" style="13" customWidth="1"/>
    <col min="8" max="8" width="6.85546875" style="58" customWidth="1"/>
    <col min="9" max="9" width="10.85546875" style="12" customWidth="1"/>
    <col min="460" max="16384" width="9.140625" style="1"/>
  </cols>
  <sheetData>
    <row r="1" spans="1:459" ht="15" x14ac:dyDescent="0.25">
      <c r="A1" s="650" t="s">
        <v>354</v>
      </c>
      <c r="B1" s="650"/>
      <c r="C1" s="650"/>
      <c r="D1" s="650"/>
      <c r="E1" s="650"/>
      <c r="F1" s="650"/>
      <c r="G1" s="650"/>
      <c r="H1" s="650"/>
      <c r="I1" s="650"/>
    </row>
    <row r="2" spans="1:459" ht="15" x14ac:dyDescent="0.25">
      <c r="A2" s="651" t="s">
        <v>213</v>
      </c>
      <c r="B2" s="650"/>
      <c r="C2" s="650"/>
      <c r="D2" s="650"/>
      <c r="E2" s="650"/>
      <c r="F2" s="650"/>
      <c r="G2" s="650"/>
      <c r="H2" s="650"/>
      <c r="I2" s="650"/>
    </row>
    <row r="3" spans="1:459" ht="15.75" x14ac:dyDescent="0.25">
      <c r="A3" s="652" t="s">
        <v>210</v>
      </c>
      <c r="B3" s="652"/>
      <c r="C3" s="652"/>
      <c r="D3" s="652"/>
      <c r="E3" s="652"/>
      <c r="F3" s="652"/>
      <c r="G3" s="652"/>
      <c r="H3" s="652"/>
      <c r="I3" s="652"/>
    </row>
    <row r="4" spans="1:459" ht="15.75" x14ac:dyDescent="0.25">
      <c r="A4" s="611" t="s">
        <v>193</v>
      </c>
      <c r="B4" s="611"/>
      <c r="C4" s="611"/>
      <c r="D4" s="611"/>
      <c r="E4" s="611"/>
      <c r="F4" s="611"/>
      <c r="G4" s="611"/>
      <c r="H4" s="611"/>
      <c r="I4" s="611"/>
    </row>
    <row r="5" spans="1:459" ht="15" x14ac:dyDescent="0.25">
      <c r="A5" s="100" t="s">
        <v>144</v>
      </c>
      <c r="B5" s="99"/>
      <c r="C5" s="113" t="s">
        <v>209</v>
      </c>
      <c r="D5" s="101"/>
      <c r="E5" s="99"/>
      <c r="F5" s="99"/>
      <c r="G5" s="99"/>
      <c r="H5" s="99"/>
      <c r="I5" s="98" t="s">
        <v>79</v>
      </c>
    </row>
    <row r="6" spans="1:459" ht="15.75" x14ac:dyDescent="0.25">
      <c r="A6" s="653" t="s">
        <v>117</v>
      </c>
      <c r="B6" s="653"/>
      <c r="C6" s="654" t="s">
        <v>118</v>
      </c>
      <c r="D6" s="654" t="s">
        <v>119</v>
      </c>
      <c r="E6" s="654" t="s">
        <v>120</v>
      </c>
      <c r="F6" s="655" t="s">
        <v>353</v>
      </c>
      <c r="G6" s="655"/>
      <c r="H6" s="655"/>
      <c r="I6" s="655"/>
    </row>
    <row r="7" spans="1:459" ht="15" x14ac:dyDescent="0.25">
      <c r="A7" s="656" t="s">
        <v>194</v>
      </c>
      <c r="B7" s="654" t="s">
        <v>195</v>
      </c>
      <c r="C7" s="654"/>
      <c r="D7" s="654"/>
      <c r="E7" s="654"/>
      <c r="F7" s="641" t="s">
        <v>126</v>
      </c>
      <c r="G7" s="642" t="s">
        <v>127</v>
      </c>
      <c r="H7" s="643" t="s">
        <v>128</v>
      </c>
      <c r="I7" s="649" t="s">
        <v>129</v>
      </c>
    </row>
    <row r="8" spans="1:459" ht="15" x14ac:dyDescent="0.25">
      <c r="A8" s="656"/>
      <c r="B8" s="654"/>
      <c r="C8" s="654"/>
      <c r="D8" s="654"/>
      <c r="E8" s="654"/>
      <c r="F8" s="641"/>
      <c r="G8" s="642"/>
      <c r="H8" s="643"/>
      <c r="I8" s="649"/>
    </row>
    <row r="9" spans="1:459" ht="16.5" customHeight="1" x14ac:dyDescent="0.25">
      <c r="A9" s="50" t="s">
        <v>150</v>
      </c>
      <c r="B9" s="253" t="s">
        <v>75</v>
      </c>
      <c r="C9" s="323">
        <v>1977</v>
      </c>
      <c r="D9" s="323" t="s">
        <v>80</v>
      </c>
      <c r="E9" s="61" t="s">
        <v>122</v>
      </c>
      <c r="F9" s="592">
        <v>47.1</v>
      </c>
      <c r="G9" s="558">
        <f t="shared" ref="G9:G46" si="0">(F9-10)*1000/37.1</f>
        <v>1000</v>
      </c>
      <c r="H9" s="123">
        <v>1</v>
      </c>
      <c r="I9" s="95" t="s">
        <v>381</v>
      </c>
    </row>
    <row r="10" spans="1:459" ht="16.5" customHeight="1" x14ac:dyDescent="0.25">
      <c r="A10" s="50" t="s">
        <v>152</v>
      </c>
      <c r="B10" s="164" t="s">
        <v>121</v>
      </c>
      <c r="C10" s="323">
        <v>2002</v>
      </c>
      <c r="D10" s="323" t="s">
        <v>80</v>
      </c>
      <c r="E10" s="61" t="s">
        <v>122</v>
      </c>
      <c r="F10" s="52">
        <v>46</v>
      </c>
      <c r="G10" s="214">
        <f t="shared" si="0"/>
        <v>970.35040431266839</v>
      </c>
      <c r="H10" s="124">
        <v>2</v>
      </c>
      <c r="I10" s="96" t="s">
        <v>151</v>
      </c>
    </row>
    <row r="11" spans="1:459" ht="16.5" customHeight="1" x14ac:dyDescent="0.25">
      <c r="A11" s="50" t="s">
        <v>154</v>
      </c>
      <c r="B11" s="164" t="s">
        <v>153</v>
      </c>
      <c r="C11" s="323">
        <v>2002</v>
      </c>
      <c r="D11" s="323" t="s">
        <v>80</v>
      </c>
      <c r="E11" s="61" t="s">
        <v>122</v>
      </c>
      <c r="F11" s="62">
        <v>45.6</v>
      </c>
      <c r="G11" s="214">
        <f t="shared" si="0"/>
        <v>959.56873315363873</v>
      </c>
      <c r="H11" s="125">
        <v>3</v>
      </c>
      <c r="I11" s="96" t="s">
        <v>151</v>
      </c>
    </row>
    <row r="12" spans="1:459" ht="16.5" customHeight="1" x14ac:dyDescent="0.25">
      <c r="A12" s="50" t="s">
        <v>155</v>
      </c>
      <c r="B12" s="164" t="s">
        <v>123</v>
      </c>
      <c r="C12" s="569">
        <v>2004</v>
      </c>
      <c r="D12" s="569" t="s">
        <v>80</v>
      </c>
      <c r="E12" s="61" t="s">
        <v>122</v>
      </c>
      <c r="F12" s="53">
        <v>43.1</v>
      </c>
      <c r="G12" s="214">
        <f t="shared" si="0"/>
        <v>892.18328840970344</v>
      </c>
      <c r="H12" s="126">
        <v>4</v>
      </c>
      <c r="I12" s="96" t="s">
        <v>151</v>
      </c>
    </row>
    <row r="13" spans="1:459" ht="16.5" customHeight="1" x14ac:dyDescent="0.25">
      <c r="A13" s="50" t="s">
        <v>156</v>
      </c>
      <c r="B13" s="164" t="s">
        <v>132</v>
      </c>
      <c r="C13" s="323">
        <v>2004</v>
      </c>
      <c r="D13" s="323" t="s">
        <v>80</v>
      </c>
      <c r="E13" s="61" t="s">
        <v>122</v>
      </c>
      <c r="F13" s="62">
        <v>42.6</v>
      </c>
      <c r="G13" s="214">
        <f t="shared" si="0"/>
        <v>878.70619946091642</v>
      </c>
      <c r="H13" s="127">
        <v>5</v>
      </c>
      <c r="I13" s="96" t="s">
        <v>151</v>
      </c>
    </row>
    <row r="14" spans="1:459" s="2" customFormat="1" ht="16.5" customHeight="1" x14ac:dyDescent="0.25">
      <c r="A14" s="50" t="s">
        <v>157</v>
      </c>
      <c r="B14" s="164" t="s">
        <v>131</v>
      </c>
      <c r="C14" s="323">
        <v>2006</v>
      </c>
      <c r="D14" s="30" t="s">
        <v>80</v>
      </c>
      <c r="E14" s="61" t="s">
        <v>122</v>
      </c>
      <c r="F14" s="82">
        <v>42.5</v>
      </c>
      <c r="G14" s="214">
        <f t="shared" si="0"/>
        <v>876.01078167115895</v>
      </c>
      <c r="H14" s="128">
        <v>6</v>
      </c>
      <c r="I14" s="97" t="s">
        <v>151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</row>
    <row r="15" spans="1:459" s="2" customFormat="1" ht="16.5" customHeight="1" x14ac:dyDescent="0.25">
      <c r="A15" s="50" t="s">
        <v>158</v>
      </c>
      <c r="B15" s="164" t="s">
        <v>360</v>
      </c>
      <c r="C15" s="323" t="s">
        <v>398</v>
      </c>
      <c r="D15" s="30" t="s">
        <v>134</v>
      </c>
      <c r="E15" s="61" t="s">
        <v>122</v>
      </c>
      <c r="F15" s="559">
        <v>42.4</v>
      </c>
      <c r="G15" s="214">
        <f t="shared" si="0"/>
        <v>873.31536388140159</v>
      </c>
      <c r="H15" s="128">
        <v>7</v>
      </c>
      <c r="I15" s="97" t="s">
        <v>390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</row>
    <row r="16" spans="1:459" s="2" customFormat="1" ht="16.5" customHeight="1" x14ac:dyDescent="0.25">
      <c r="A16" s="50" t="s">
        <v>159</v>
      </c>
      <c r="B16" s="324" t="s">
        <v>42</v>
      </c>
      <c r="C16" s="325" t="s">
        <v>33</v>
      </c>
      <c r="D16" s="323" t="s">
        <v>80</v>
      </c>
      <c r="E16" s="322" t="s">
        <v>43</v>
      </c>
      <c r="F16" s="62">
        <v>40.299999999999997</v>
      </c>
      <c r="G16" s="214">
        <f t="shared" si="0"/>
        <v>816.71159029649584</v>
      </c>
      <c r="H16" s="128">
        <v>8</v>
      </c>
      <c r="I16" s="3" t="s">
        <v>267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</row>
    <row r="17" spans="1:459" ht="16.5" customHeight="1" x14ac:dyDescent="0.25">
      <c r="A17" s="50" t="s">
        <v>160</v>
      </c>
      <c r="B17" s="324" t="s">
        <v>49</v>
      </c>
      <c r="C17" s="325">
        <v>1999</v>
      </c>
      <c r="D17" s="323" t="s">
        <v>80</v>
      </c>
      <c r="E17" s="322" t="s">
        <v>21</v>
      </c>
      <c r="F17" s="62">
        <v>39.1</v>
      </c>
      <c r="G17" s="214">
        <f t="shared" si="0"/>
        <v>784.36657681940699</v>
      </c>
      <c r="H17" s="128">
        <v>9</v>
      </c>
      <c r="I17" s="57" t="s">
        <v>23</v>
      </c>
    </row>
    <row r="18" spans="1:459" ht="16.5" customHeight="1" x14ac:dyDescent="0.25">
      <c r="A18" s="50" t="s">
        <v>161</v>
      </c>
      <c r="B18" s="318" t="s">
        <v>63</v>
      </c>
      <c r="C18" s="325">
        <v>1992</v>
      </c>
      <c r="D18" s="323" t="s">
        <v>80</v>
      </c>
      <c r="E18" s="322" t="s">
        <v>1</v>
      </c>
      <c r="F18" s="62">
        <v>38.799999999999997</v>
      </c>
      <c r="G18" s="214">
        <f t="shared" si="0"/>
        <v>776.28032345013469</v>
      </c>
      <c r="H18" s="128">
        <v>10</v>
      </c>
      <c r="I18" s="57" t="s">
        <v>5</v>
      </c>
    </row>
    <row r="19" spans="1:459" ht="16.5" customHeight="1" x14ac:dyDescent="0.25">
      <c r="A19" s="50" t="s">
        <v>162</v>
      </c>
      <c r="B19" s="164" t="s">
        <v>133</v>
      </c>
      <c r="C19" s="323">
        <v>2008</v>
      </c>
      <c r="D19" s="323" t="s">
        <v>134</v>
      </c>
      <c r="E19" s="61" t="s">
        <v>122</v>
      </c>
      <c r="F19" s="54">
        <v>38.799999999999997</v>
      </c>
      <c r="G19" s="214">
        <f t="shared" si="0"/>
        <v>776.28032345013469</v>
      </c>
      <c r="H19" s="128">
        <v>11</v>
      </c>
      <c r="I19" s="96" t="s">
        <v>151</v>
      </c>
    </row>
    <row r="20" spans="1:459" ht="16.5" customHeight="1" thickBot="1" x14ac:dyDescent="0.3">
      <c r="A20" s="477" t="s">
        <v>163</v>
      </c>
      <c r="B20" s="463" t="s">
        <v>0</v>
      </c>
      <c r="C20" s="63" t="s">
        <v>2</v>
      </c>
      <c r="D20" s="64" t="s">
        <v>134</v>
      </c>
      <c r="E20" s="138" t="s">
        <v>1</v>
      </c>
      <c r="F20" s="465">
        <v>37.700000000000003</v>
      </c>
      <c r="G20" s="214">
        <f t="shared" si="0"/>
        <v>746.6307277628033</v>
      </c>
      <c r="H20" s="129">
        <v>12</v>
      </c>
      <c r="I20" s="478" t="s">
        <v>267</v>
      </c>
    </row>
    <row r="21" spans="1:459" ht="15.75" customHeight="1" thickTop="1" x14ac:dyDescent="0.25">
      <c r="A21" s="476" t="s">
        <v>164</v>
      </c>
      <c r="B21" s="457" t="s">
        <v>37</v>
      </c>
      <c r="C21" s="56" t="s">
        <v>38</v>
      </c>
      <c r="D21" s="32" t="s">
        <v>134</v>
      </c>
      <c r="E21" s="459" t="s">
        <v>18</v>
      </c>
      <c r="F21" s="461">
        <v>37.4</v>
      </c>
      <c r="G21" s="214">
        <f t="shared" si="0"/>
        <v>738.544474393531</v>
      </c>
      <c r="H21" s="20"/>
      <c r="I21" s="293" t="s">
        <v>267</v>
      </c>
    </row>
    <row r="22" spans="1:459" ht="15.75" customHeight="1" x14ac:dyDescent="0.25">
      <c r="A22" s="50" t="s">
        <v>165</v>
      </c>
      <c r="B22" s="324" t="s">
        <v>65</v>
      </c>
      <c r="C22" s="325" t="s">
        <v>38</v>
      </c>
      <c r="D22" s="323" t="s">
        <v>134</v>
      </c>
      <c r="E22" s="322" t="s">
        <v>21</v>
      </c>
      <c r="F22" s="62">
        <v>36.5</v>
      </c>
      <c r="G22" s="214">
        <f t="shared" si="0"/>
        <v>714.28571428571422</v>
      </c>
      <c r="H22" s="136"/>
      <c r="I22" s="59" t="s">
        <v>23</v>
      </c>
    </row>
    <row r="23" spans="1:459" ht="15.75" customHeight="1" x14ac:dyDescent="0.25">
      <c r="A23" s="50" t="s">
        <v>167</v>
      </c>
      <c r="B23" s="164" t="s">
        <v>139</v>
      </c>
      <c r="C23" s="323">
        <v>2009</v>
      </c>
      <c r="D23" s="323" t="s">
        <v>134</v>
      </c>
      <c r="E23" s="61" t="s">
        <v>122</v>
      </c>
      <c r="F23" s="52">
        <v>36.4</v>
      </c>
      <c r="G23" s="214">
        <f t="shared" si="0"/>
        <v>711.59029649595686</v>
      </c>
      <c r="H23" s="136"/>
      <c r="I23" s="96" t="s">
        <v>151</v>
      </c>
    </row>
    <row r="24" spans="1:459" ht="15.75" customHeight="1" x14ac:dyDescent="0.25">
      <c r="A24" s="50" t="s">
        <v>168</v>
      </c>
      <c r="B24" s="164" t="s">
        <v>142</v>
      </c>
      <c r="C24" s="323">
        <v>2009</v>
      </c>
      <c r="D24" s="323" t="s">
        <v>134</v>
      </c>
      <c r="E24" s="61" t="s">
        <v>122</v>
      </c>
      <c r="F24" s="52">
        <v>36.4</v>
      </c>
      <c r="G24" s="214">
        <f t="shared" si="0"/>
        <v>711.59029649595686</v>
      </c>
      <c r="H24" s="136"/>
      <c r="I24" s="57" t="s">
        <v>74</v>
      </c>
    </row>
    <row r="25" spans="1:459" ht="15.75" customHeight="1" x14ac:dyDescent="0.25">
      <c r="A25" s="50" t="s">
        <v>169</v>
      </c>
      <c r="B25" s="324" t="s">
        <v>17</v>
      </c>
      <c r="C25" s="325">
        <v>2002</v>
      </c>
      <c r="D25" s="323" t="s">
        <v>80</v>
      </c>
      <c r="E25" s="322" t="s">
        <v>18</v>
      </c>
      <c r="F25" s="62">
        <v>36.1</v>
      </c>
      <c r="G25" s="214">
        <f t="shared" si="0"/>
        <v>703.50404312668456</v>
      </c>
      <c r="H25" s="136"/>
      <c r="I25" s="57" t="s">
        <v>57</v>
      </c>
    </row>
    <row r="26" spans="1:459" ht="15.75" customHeight="1" x14ac:dyDescent="0.25">
      <c r="A26" s="50" t="s">
        <v>170</v>
      </c>
      <c r="B26" s="532" t="s">
        <v>376</v>
      </c>
      <c r="C26" s="22">
        <v>2011</v>
      </c>
      <c r="D26" s="323" t="s">
        <v>114</v>
      </c>
      <c r="E26" s="11" t="s">
        <v>122</v>
      </c>
      <c r="F26" s="531">
        <v>36.1</v>
      </c>
      <c r="G26" s="214">
        <f t="shared" si="0"/>
        <v>703.50404312668456</v>
      </c>
      <c r="H26" s="136"/>
      <c r="I26" s="96" t="s">
        <v>151</v>
      </c>
    </row>
    <row r="27" spans="1:459" ht="15.75" customHeight="1" x14ac:dyDescent="0.25">
      <c r="A27" s="50" t="s">
        <v>171</v>
      </c>
      <c r="B27" s="324" t="s">
        <v>56</v>
      </c>
      <c r="C27" s="325">
        <v>1989</v>
      </c>
      <c r="D27" s="323" t="s">
        <v>80</v>
      </c>
      <c r="E27" s="322" t="s">
        <v>1</v>
      </c>
      <c r="F27" s="62">
        <v>35.9</v>
      </c>
      <c r="G27" s="214">
        <f t="shared" si="0"/>
        <v>698.11320754716974</v>
      </c>
      <c r="H27" s="136"/>
      <c r="I27" s="3"/>
    </row>
    <row r="28" spans="1:459" ht="15.75" customHeight="1" x14ac:dyDescent="0.25">
      <c r="A28" s="50" t="s">
        <v>172</v>
      </c>
      <c r="B28" s="324" t="s">
        <v>40</v>
      </c>
      <c r="C28" s="60" t="s">
        <v>22</v>
      </c>
      <c r="D28" s="30" t="s">
        <v>80</v>
      </c>
      <c r="E28" s="322" t="s">
        <v>14</v>
      </c>
      <c r="F28" s="62">
        <v>35.9</v>
      </c>
      <c r="G28" s="214">
        <f t="shared" si="0"/>
        <v>698.11320754716974</v>
      </c>
      <c r="H28" s="136"/>
      <c r="I28" s="3" t="s">
        <v>267</v>
      </c>
    </row>
    <row r="29" spans="1:459" s="320" customFormat="1" ht="15.75" customHeight="1" x14ac:dyDescent="0.25">
      <c r="A29" s="50" t="s">
        <v>173</v>
      </c>
      <c r="B29" s="324" t="s">
        <v>59</v>
      </c>
      <c r="C29" s="325" t="s">
        <v>15</v>
      </c>
      <c r="D29" s="323" t="s">
        <v>80</v>
      </c>
      <c r="E29" s="322" t="s">
        <v>21</v>
      </c>
      <c r="F29" s="62">
        <v>35.200000000000003</v>
      </c>
      <c r="G29" s="214">
        <f t="shared" si="0"/>
        <v>679.24528301886801</v>
      </c>
      <c r="H29" s="136"/>
      <c r="I29" s="57" t="s">
        <v>12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</row>
    <row r="30" spans="1:459" ht="15.75" customHeight="1" x14ac:dyDescent="0.25">
      <c r="A30" s="132" t="s">
        <v>174</v>
      </c>
      <c r="B30" s="324" t="s">
        <v>51</v>
      </c>
      <c r="C30" s="325">
        <v>2001</v>
      </c>
      <c r="D30" s="323" t="s">
        <v>80</v>
      </c>
      <c r="E30" s="322" t="s">
        <v>18</v>
      </c>
      <c r="F30" s="62">
        <v>34.200000000000003</v>
      </c>
      <c r="G30" s="214">
        <f t="shared" si="0"/>
        <v>652.29110512129387</v>
      </c>
      <c r="H30" s="136"/>
      <c r="I30" s="3" t="s">
        <v>259</v>
      </c>
    </row>
    <row r="31" spans="1:459" ht="15.75" customHeight="1" x14ac:dyDescent="0.25">
      <c r="A31" s="132" t="s">
        <v>238</v>
      </c>
      <c r="B31" s="324" t="s">
        <v>26</v>
      </c>
      <c r="C31" s="325" t="s">
        <v>28</v>
      </c>
      <c r="D31" s="30" t="s">
        <v>134</v>
      </c>
      <c r="E31" s="322" t="s">
        <v>14</v>
      </c>
      <c r="F31" s="62">
        <v>34.1</v>
      </c>
      <c r="G31" s="214">
        <f t="shared" si="0"/>
        <v>649.5956873315364</v>
      </c>
      <c r="H31" s="136"/>
      <c r="I31" s="3" t="s">
        <v>267</v>
      </c>
    </row>
    <row r="32" spans="1:459" ht="15.75" customHeight="1" x14ac:dyDescent="0.25">
      <c r="A32" s="132" t="s">
        <v>239</v>
      </c>
      <c r="B32" s="324" t="s">
        <v>48</v>
      </c>
      <c r="C32" s="325" t="s">
        <v>44</v>
      </c>
      <c r="D32" s="323" t="s">
        <v>134</v>
      </c>
      <c r="E32" s="322" t="s">
        <v>18</v>
      </c>
      <c r="F32" s="62">
        <v>34</v>
      </c>
      <c r="G32" s="214">
        <f t="shared" si="0"/>
        <v>646.90026954177893</v>
      </c>
      <c r="H32" s="136"/>
      <c r="I32" s="3" t="s">
        <v>267</v>
      </c>
    </row>
    <row r="33" spans="1:459" ht="15.75" customHeight="1" x14ac:dyDescent="0.25">
      <c r="A33" s="132" t="s">
        <v>240</v>
      </c>
      <c r="B33" s="324" t="s">
        <v>13</v>
      </c>
      <c r="C33" s="325" t="s">
        <v>15</v>
      </c>
      <c r="D33" s="323" t="s">
        <v>80</v>
      </c>
      <c r="E33" s="322" t="s">
        <v>14</v>
      </c>
      <c r="F33" s="62">
        <v>33.9</v>
      </c>
      <c r="G33" s="214">
        <f t="shared" si="0"/>
        <v>644.20485175202157</v>
      </c>
      <c r="H33" s="136"/>
      <c r="I33" s="57" t="s">
        <v>5</v>
      </c>
    </row>
    <row r="34" spans="1:459" ht="15.75" customHeight="1" x14ac:dyDescent="0.25">
      <c r="A34" s="132" t="s">
        <v>241</v>
      </c>
      <c r="B34" s="324" t="s">
        <v>58</v>
      </c>
      <c r="C34" s="325" t="s">
        <v>2</v>
      </c>
      <c r="D34" s="323" t="s">
        <v>134</v>
      </c>
      <c r="E34" s="322" t="s">
        <v>21</v>
      </c>
      <c r="F34" s="62">
        <v>33</v>
      </c>
      <c r="G34" s="214">
        <f t="shared" si="0"/>
        <v>619.94609164420478</v>
      </c>
      <c r="H34" s="136"/>
      <c r="I34" s="57" t="s">
        <v>23</v>
      </c>
    </row>
    <row r="35" spans="1:459" s="213" customFormat="1" ht="15.75" customHeight="1" x14ac:dyDescent="0.25">
      <c r="A35" s="132" t="s">
        <v>242</v>
      </c>
      <c r="B35" s="164" t="s">
        <v>135</v>
      </c>
      <c r="C35" s="323">
        <v>2010</v>
      </c>
      <c r="D35" s="30" t="s">
        <v>134</v>
      </c>
      <c r="E35" s="61" t="s">
        <v>122</v>
      </c>
      <c r="F35" s="52">
        <v>32.6</v>
      </c>
      <c r="G35" s="214">
        <f t="shared" si="0"/>
        <v>609.16442048517513</v>
      </c>
      <c r="H35" s="136"/>
      <c r="I35" s="96" t="s">
        <v>151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</row>
    <row r="36" spans="1:459" ht="15.75" customHeight="1" x14ac:dyDescent="0.25">
      <c r="A36" s="132" t="s">
        <v>243</v>
      </c>
      <c r="B36" s="162" t="s">
        <v>125</v>
      </c>
      <c r="C36" s="22">
        <v>2010</v>
      </c>
      <c r="D36" s="39" t="s">
        <v>134</v>
      </c>
      <c r="E36" s="11" t="s">
        <v>122</v>
      </c>
      <c r="F36" s="62">
        <v>32.299999999999997</v>
      </c>
      <c r="G36" s="214">
        <f t="shared" si="0"/>
        <v>601.07816711590283</v>
      </c>
      <c r="H36" s="136"/>
      <c r="I36" s="96" t="s">
        <v>151</v>
      </c>
    </row>
    <row r="37" spans="1:459" s="321" customFormat="1" ht="15.75" customHeight="1" x14ac:dyDescent="0.25">
      <c r="A37" s="132" t="s">
        <v>244</v>
      </c>
      <c r="B37" s="324" t="s">
        <v>20</v>
      </c>
      <c r="C37" s="60" t="s">
        <v>22</v>
      </c>
      <c r="D37" s="323" t="s">
        <v>80</v>
      </c>
      <c r="E37" s="322" t="s">
        <v>21</v>
      </c>
      <c r="F37" s="62">
        <v>31.7</v>
      </c>
      <c r="G37" s="214">
        <f t="shared" si="0"/>
        <v>584.90566037735846</v>
      </c>
      <c r="H37" s="136"/>
      <c r="I37" s="57" t="s">
        <v>23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</row>
    <row r="38" spans="1:459" ht="15.75" customHeight="1" x14ac:dyDescent="0.25">
      <c r="A38" s="132" t="s">
        <v>245</v>
      </c>
      <c r="B38" s="324" t="s">
        <v>52</v>
      </c>
      <c r="C38" s="325" t="s">
        <v>53</v>
      </c>
      <c r="D38" s="323" t="s">
        <v>114</v>
      </c>
      <c r="E38" s="322" t="s">
        <v>18</v>
      </c>
      <c r="F38" s="62">
        <v>30.8</v>
      </c>
      <c r="G38" s="214">
        <f t="shared" si="0"/>
        <v>560.64690026954179</v>
      </c>
      <c r="H38" s="136"/>
      <c r="I38" s="57" t="s">
        <v>6</v>
      </c>
    </row>
    <row r="39" spans="1:459" ht="15.75" customHeight="1" x14ac:dyDescent="0.25">
      <c r="A39" s="132" t="s">
        <v>246</v>
      </c>
      <c r="B39" s="164" t="s">
        <v>380</v>
      </c>
      <c r="C39" s="323">
        <v>2012</v>
      </c>
      <c r="D39" s="323" t="s">
        <v>114</v>
      </c>
      <c r="E39" s="61" t="s">
        <v>122</v>
      </c>
      <c r="F39" s="541">
        <v>30.8</v>
      </c>
      <c r="G39" s="214">
        <f t="shared" si="0"/>
        <v>560.64690026954179</v>
      </c>
      <c r="H39" s="5"/>
      <c r="I39" s="348" t="s">
        <v>381</v>
      </c>
    </row>
    <row r="40" spans="1:459" ht="15.75" customHeight="1" x14ac:dyDescent="0.25">
      <c r="A40" s="132" t="s">
        <v>247</v>
      </c>
      <c r="B40" s="324" t="s">
        <v>70</v>
      </c>
      <c r="C40" s="325">
        <v>1969</v>
      </c>
      <c r="D40" s="325" t="s">
        <v>31</v>
      </c>
      <c r="E40" s="322" t="s">
        <v>21</v>
      </c>
      <c r="F40" s="62">
        <v>29.7</v>
      </c>
      <c r="G40" s="214">
        <f t="shared" si="0"/>
        <v>530.99730458221018</v>
      </c>
      <c r="H40" s="136"/>
      <c r="I40" s="57" t="s">
        <v>24</v>
      </c>
    </row>
    <row r="41" spans="1:459" ht="15.75" customHeight="1" x14ac:dyDescent="0.25">
      <c r="A41" s="132" t="s">
        <v>248</v>
      </c>
      <c r="B41" s="253" t="s">
        <v>378</v>
      </c>
      <c r="C41" s="325" t="s">
        <v>62</v>
      </c>
      <c r="D41" s="323" t="s">
        <v>206</v>
      </c>
      <c r="E41" s="61" t="s">
        <v>122</v>
      </c>
      <c r="F41" s="542">
        <v>29.3</v>
      </c>
      <c r="G41" s="214">
        <f t="shared" si="0"/>
        <v>520.21563342318052</v>
      </c>
      <c r="H41" s="5"/>
      <c r="I41" s="348" t="s">
        <v>381</v>
      </c>
    </row>
    <row r="42" spans="1:459" ht="15.75" customHeight="1" x14ac:dyDescent="0.25">
      <c r="A42" s="132" t="s">
        <v>249</v>
      </c>
      <c r="B42" s="164" t="s">
        <v>377</v>
      </c>
      <c r="C42" s="323">
        <v>2012</v>
      </c>
      <c r="D42" s="323" t="s">
        <v>206</v>
      </c>
      <c r="E42" s="61" t="s">
        <v>122</v>
      </c>
      <c r="F42" s="542">
        <v>28.9</v>
      </c>
      <c r="G42" s="214">
        <f t="shared" si="0"/>
        <v>509.43396226415092</v>
      </c>
      <c r="H42" s="5"/>
      <c r="I42" s="348" t="s">
        <v>381</v>
      </c>
    </row>
    <row r="43" spans="1:459" ht="15.75" customHeight="1" x14ac:dyDescent="0.25">
      <c r="A43" s="132" t="s">
        <v>250</v>
      </c>
      <c r="B43" s="324" t="s">
        <v>55</v>
      </c>
      <c r="C43" s="325" t="s">
        <v>28</v>
      </c>
      <c r="D43" s="30" t="s">
        <v>134</v>
      </c>
      <c r="E43" s="322" t="s">
        <v>21</v>
      </c>
      <c r="F43" s="62">
        <v>28.5</v>
      </c>
      <c r="G43" s="214">
        <f t="shared" si="0"/>
        <v>498.65229110512126</v>
      </c>
      <c r="H43" s="136"/>
      <c r="I43" s="57" t="s">
        <v>24</v>
      </c>
    </row>
    <row r="44" spans="1:459" ht="15.75" customHeight="1" x14ac:dyDescent="0.25">
      <c r="A44" s="132" t="s">
        <v>277</v>
      </c>
      <c r="B44" s="318" t="s">
        <v>76</v>
      </c>
      <c r="C44" s="27" t="s">
        <v>2</v>
      </c>
      <c r="D44" s="323" t="s">
        <v>134</v>
      </c>
      <c r="E44" s="319" t="s">
        <v>43</v>
      </c>
      <c r="F44" s="62">
        <v>27.6</v>
      </c>
      <c r="G44" s="214">
        <f t="shared" si="0"/>
        <v>474.39353099730454</v>
      </c>
      <c r="H44" s="97"/>
      <c r="I44" s="3" t="s">
        <v>259</v>
      </c>
    </row>
    <row r="45" spans="1:459" s="316" customFormat="1" ht="15.75" customHeight="1" x14ac:dyDescent="0.25">
      <c r="A45" s="132" t="s">
        <v>251</v>
      </c>
      <c r="B45" s="347" t="s">
        <v>282</v>
      </c>
      <c r="C45" s="325" t="s">
        <v>28</v>
      </c>
      <c r="D45" s="60" t="s">
        <v>207</v>
      </c>
      <c r="E45" s="61" t="s">
        <v>122</v>
      </c>
      <c r="F45" s="62">
        <v>27.1</v>
      </c>
      <c r="G45" s="214">
        <f t="shared" si="0"/>
        <v>460.91644204851752</v>
      </c>
      <c r="H45" s="153"/>
      <c r="I45" s="97" t="s">
        <v>279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</row>
    <row r="46" spans="1:459" ht="15.75" customHeight="1" x14ac:dyDescent="0.25">
      <c r="A46" s="132" t="s">
        <v>252</v>
      </c>
      <c r="B46" s="324" t="s">
        <v>34</v>
      </c>
      <c r="C46" s="325" t="s">
        <v>28</v>
      </c>
      <c r="D46" s="60" t="s">
        <v>134</v>
      </c>
      <c r="E46" s="322" t="s">
        <v>21</v>
      </c>
      <c r="F46" s="335">
        <v>26.6</v>
      </c>
      <c r="G46" s="214">
        <f t="shared" si="0"/>
        <v>447.43935309973045</v>
      </c>
      <c r="H46" s="5"/>
      <c r="I46" s="57" t="s">
        <v>24</v>
      </c>
    </row>
    <row r="47" spans="1:459" customFormat="1" ht="15.75" customHeight="1" x14ac:dyDescent="0.3">
      <c r="A47" s="8"/>
      <c r="B47" s="362" t="s">
        <v>298</v>
      </c>
      <c r="C47" s="327"/>
      <c r="D47" s="330"/>
      <c r="E47" s="256"/>
      <c r="F47" s="326"/>
      <c r="G47" s="257"/>
      <c r="H47" s="610">
        <v>47.1</v>
      </c>
      <c r="I47" s="99"/>
    </row>
    <row r="48" spans="1:459" customFormat="1" ht="16.5" customHeight="1" x14ac:dyDescent="0.25">
      <c r="A48" s="258"/>
      <c r="B48" s="446" t="s">
        <v>375</v>
      </c>
      <c r="C48" s="99"/>
      <c r="D48" s="99"/>
      <c r="E48" s="99"/>
      <c r="F48" s="99"/>
      <c r="G48" s="99"/>
      <c r="H48" s="99"/>
      <c r="I48" s="99"/>
    </row>
    <row r="49" spans="1:9" s="99" customFormat="1" ht="16.5" customHeight="1" x14ac:dyDescent="0.25">
      <c r="A49" s="258"/>
      <c r="B49" s="456"/>
    </row>
    <row r="50" spans="1:9" s="99" customFormat="1" ht="16.5" customHeight="1" x14ac:dyDescent="0.25">
      <c r="A50" s="258"/>
      <c r="B50" s="456"/>
    </row>
    <row r="51" spans="1:9" ht="16.5" customHeight="1" x14ac:dyDescent="0.25">
      <c r="A51" s="650" t="s">
        <v>354</v>
      </c>
      <c r="B51" s="650"/>
      <c r="C51" s="650"/>
      <c r="D51" s="650"/>
      <c r="E51" s="650"/>
      <c r="F51" s="650"/>
      <c r="G51" s="650"/>
      <c r="H51" s="650"/>
      <c r="I51" s="650"/>
    </row>
    <row r="52" spans="1:9" ht="16.5" customHeight="1" x14ac:dyDescent="0.25">
      <c r="A52" s="650" t="s">
        <v>213</v>
      </c>
      <c r="B52" s="650"/>
      <c r="C52" s="650"/>
      <c r="D52" s="650"/>
      <c r="E52" s="650"/>
      <c r="F52" s="650"/>
      <c r="G52" s="650"/>
      <c r="H52" s="650"/>
      <c r="I52" s="650"/>
    </row>
    <row r="53" spans="1:9" ht="16.5" customHeight="1" x14ac:dyDescent="0.25">
      <c r="A53" s="611" t="s">
        <v>210</v>
      </c>
      <c r="B53" s="611"/>
      <c r="C53" s="611"/>
      <c r="D53" s="611"/>
      <c r="E53" s="611"/>
      <c r="F53" s="611"/>
      <c r="G53" s="611"/>
      <c r="H53" s="611"/>
      <c r="I53" s="611"/>
    </row>
    <row r="54" spans="1:9" ht="16.5" customHeight="1" x14ac:dyDescent="0.25">
      <c r="A54" s="611" t="s">
        <v>215</v>
      </c>
      <c r="B54" s="611"/>
      <c r="C54" s="611"/>
      <c r="D54" s="611"/>
      <c r="E54" s="611"/>
      <c r="F54" s="611"/>
      <c r="G54" s="611"/>
      <c r="H54" s="611"/>
      <c r="I54" s="611"/>
    </row>
    <row r="55" spans="1:9" ht="16.5" customHeight="1" x14ac:dyDescent="0.25">
      <c r="A55" s="431" t="s">
        <v>144</v>
      </c>
      <c r="B55" s="143"/>
      <c r="C55" s="432" t="s">
        <v>209</v>
      </c>
      <c r="D55" s="433"/>
      <c r="E55" s="143"/>
      <c r="F55" s="261" t="s">
        <v>79</v>
      </c>
      <c r="G55" s="143"/>
      <c r="H55" s="143"/>
      <c r="I55" s="143"/>
    </row>
    <row r="56" spans="1:9" ht="16.5" customHeight="1" x14ac:dyDescent="0.25">
      <c r="A56" s="663" t="s">
        <v>115</v>
      </c>
      <c r="B56" s="663"/>
      <c r="C56" s="635" t="s">
        <v>118</v>
      </c>
      <c r="D56" s="636" t="s">
        <v>119</v>
      </c>
      <c r="E56" s="636" t="s">
        <v>120</v>
      </c>
      <c r="F56" s="655" t="s">
        <v>353</v>
      </c>
      <c r="G56" s="655"/>
      <c r="H56" s="655"/>
      <c r="I56" s="655"/>
    </row>
    <row r="57" spans="1:9" ht="15" customHeight="1" x14ac:dyDescent="0.25">
      <c r="A57" s="657" t="s">
        <v>204</v>
      </c>
      <c r="B57" s="640" t="s">
        <v>205</v>
      </c>
      <c r="C57" s="635"/>
      <c r="D57" s="636"/>
      <c r="E57" s="636"/>
      <c r="F57" s="641" t="s">
        <v>212</v>
      </c>
      <c r="G57" s="642" t="s">
        <v>127</v>
      </c>
      <c r="H57" s="642" t="s">
        <v>128</v>
      </c>
      <c r="I57" s="649" t="s">
        <v>129</v>
      </c>
    </row>
    <row r="58" spans="1:9" ht="15" customHeight="1" x14ac:dyDescent="0.25">
      <c r="A58" s="657"/>
      <c r="B58" s="640"/>
      <c r="C58" s="635"/>
      <c r="D58" s="636"/>
      <c r="E58" s="636"/>
      <c r="F58" s="641"/>
      <c r="G58" s="642"/>
      <c r="H58" s="642"/>
      <c r="I58" s="649"/>
    </row>
    <row r="59" spans="1:9" ht="18" customHeight="1" x14ac:dyDescent="0.25">
      <c r="A59" s="10">
        <v>1</v>
      </c>
      <c r="B59" s="164" t="s">
        <v>133</v>
      </c>
      <c r="C59" s="323">
        <v>2008</v>
      </c>
      <c r="D59" s="323" t="s">
        <v>207</v>
      </c>
      <c r="E59" s="61" t="s">
        <v>122</v>
      </c>
      <c r="F59" s="55">
        <v>38.799999999999997</v>
      </c>
      <c r="G59" s="38">
        <v>1000</v>
      </c>
      <c r="H59" s="123">
        <v>1</v>
      </c>
      <c r="I59" s="97" t="s">
        <v>175</v>
      </c>
    </row>
    <row r="60" spans="1:9" ht="18" customHeight="1" x14ac:dyDescent="0.25">
      <c r="A60" s="10">
        <v>2</v>
      </c>
      <c r="B60" s="324" t="s">
        <v>0</v>
      </c>
      <c r="C60" s="325" t="s">
        <v>2</v>
      </c>
      <c r="D60" s="323" t="s">
        <v>207</v>
      </c>
      <c r="E60" s="322" t="s">
        <v>1</v>
      </c>
      <c r="F60" s="319">
        <v>37.700000000000003</v>
      </c>
      <c r="G60" s="343">
        <f t="shared" ref="G60:G71" si="1">(F60-5)*1000/33.8</f>
        <v>967.4556213017753</v>
      </c>
      <c r="H60" s="124">
        <v>2</v>
      </c>
      <c r="I60" s="3" t="s">
        <v>267</v>
      </c>
    </row>
    <row r="61" spans="1:9" ht="18" customHeight="1" x14ac:dyDescent="0.25">
      <c r="A61" s="10">
        <v>3</v>
      </c>
      <c r="B61" s="164" t="s">
        <v>124</v>
      </c>
      <c r="C61" s="323">
        <v>2010</v>
      </c>
      <c r="D61" s="30" t="s">
        <v>207</v>
      </c>
      <c r="E61" s="61" t="s">
        <v>122</v>
      </c>
      <c r="F61" s="71">
        <v>37.4</v>
      </c>
      <c r="G61" s="343">
        <f t="shared" si="1"/>
        <v>958.57988165680479</v>
      </c>
      <c r="H61" s="315" t="s">
        <v>276</v>
      </c>
      <c r="I61" s="97" t="s">
        <v>166</v>
      </c>
    </row>
    <row r="62" spans="1:9" ht="18" customHeight="1" x14ac:dyDescent="0.25">
      <c r="A62" s="10">
        <v>4</v>
      </c>
      <c r="B62" s="324" t="s">
        <v>37</v>
      </c>
      <c r="C62" s="27" t="s">
        <v>38</v>
      </c>
      <c r="D62" s="323" t="s">
        <v>207</v>
      </c>
      <c r="E62" s="322" t="s">
        <v>18</v>
      </c>
      <c r="F62" s="71">
        <v>37.4</v>
      </c>
      <c r="G62" s="343">
        <f t="shared" si="1"/>
        <v>958.57988165680479</v>
      </c>
      <c r="H62" s="315" t="s">
        <v>276</v>
      </c>
      <c r="I62" s="3" t="s">
        <v>267</v>
      </c>
    </row>
    <row r="63" spans="1:9" ht="18" customHeight="1" x14ac:dyDescent="0.25">
      <c r="A63" s="10">
        <v>5</v>
      </c>
      <c r="B63" s="324" t="s">
        <v>65</v>
      </c>
      <c r="C63" s="325" t="s">
        <v>38</v>
      </c>
      <c r="D63" s="323" t="s">
        <v>207</v>
      </c>
      <c r="E63" s="322" t="s">
        <v>21</v>
      </c>
      <c r="F63" s="319">
        <v>36.5</v>
      </c>
      <c r="G63" s="343">
        <f t="shared" si="1"/>
        <v>931.9526627218936</v>
      </c>
      <c r="H63" s="127">
        <v>5</v>
      </c>
      <c r="I63" s="59" t="s">
        <v>23</v>
      </c>
    </row>
    <row r="64" spans="1:9" ht="18" customHeight="1" x14ac:dyDescent="0.25">
      <c r="A64" s="10">
        <v>6</v>
      </c>
      <c r="B64" s="324" t="s">
        <v>26</v>
      </c>
      <c r="C64" s="325" t="s">
        <v>28</v>
      </c>
      <c r="D64" s="60" t="s">
        <v>134</v>
      </c>
      <c r="E64" s="322" t="s">
        <v>14</v>
      </c>
      <c r="F64" s="335">
        <v>34.1</v>
      </c>
      <c r="G64" s="343">
        <f t="shared" si="1"/>
        <v>860.94674556213022</v>
      </c>
      <c r="H64" s="128">
        <v>6</v>
      </c>
      <c r="I64" s="3" t="s">
        <v>267</v>
      </c>
    </row>
    <row r="65" spans="1:459" ht="18" customHeight="1" x14ac:dyDescent="0.25">
      <c r="A65" s="10">
        <v>7</v>
      </c>
      <c r="B65" s="324" t="s">
        <v>48</v>
      </c>
      <c r="C65" s="325" t="s">
        <v>44</v>
      </c>
      <c r="D65" s="323" t="s">
        <v>207</v>
      </c>
      <c r="E65" s="322" t="s">
        <v>18</v>
      </c>
      <c r="F65" s="334">
        <v>34</v>
      </c>
      <c r="G65" s="343">
        <f t="shared" si="1"/>
        <v>857.98816568047346</v>
      </c>
      <c r="H65" s="128">
        <v>7</v>
      </c>
      <c r="I65" s="3" t="s">
        <v>267</v>
      </c>
    </row>
    <row r="66" spans="1:459" ht="18" customHeight="1" x14ac:dyDescent="0.25">
      <c r="A66" s="10">
        <v>8</v>
      </c>
      <c r="B66" s="164" t="s">
        <v>142</v>
      </c>
      <c r="C66" s="323">
        <v>2009</v>
      </c>
      <c r="D66" s="323" t="s">
        <v>207</v>
      </c>
      <c r="E66" s="61" t="s">
        <v>122</v>
      </c>
      <c r="F66" s="334">
        <v>33.9</v>
      </c>
      <c r="G66" s="343">
        <f t="shared" si="1"/>
        <v>855.02958579881658</v>
      </c>
      <c r="H66" s="128">
        <v>8</v>
      </c>
      <c r="I66" s="97" t="s">
        <v>175</v>
      </c>
    </row>
    <row r="67" spans="1:459" ht="18" customHeight="1" x14ac:dyDescent="0.25">
      <c r="A67" s="10">
        <v>9</v>
      </c>
      <c r="B67" s="164" t="s">
        <v>392</v>
      </c>
      <c r="C67" s="323">
        <v>2011</v>
      </c>
      <c r="D67" s="323" t="s">
        <v>206</v>
      </c>
      <c r="E67" s="61" t="s">
        <v>122</v>
      </c>
      <c r="F67" s="314">
        <v>36.1</v>
      </c>
      <c r="G67" s="343">
        <f t="shared" si="1"/>
        <v>920.11834319526633</v>
      </c>
      <c r="H67" s="247" t="s">
        <v>160</v>
      </c>
      <c r="I67" s="97" t="s">
        <v>279</v>
      </c>
    </row>
    <row r="68" spans="1:459" ht="18" customHeight="1" x14ac:dyDescent="0.25">
      <c r="A68" s="10">
        <v>10</v>
      </c>
      <c r="B68" s="164" t="s">
        <v>139</v>
      </c>
      <c r="C68" s="323">
        <v>2009</v>
      </c>
      <c r="D68" s="323" t="s">
        <v>207</v>
      </c>
      <c r="E68" s="61" t="s">
        <v>122</v>
      </c>
      <c r="F68" s="334">
        <v>33.4</v>
      </c>
      <c r="G68" s="343">
        <f t="shared" si="1"/>
        <v>840.23668639053267</v>
      </c>
      <c r="H68" s="247" t="s">
        <v>161</v>
      </c>
      <c r="I68" s="97" t="s">
        <v>175</v>
      </c>
    </row>
    <row r="69" spans="1:459" ht="18" customHeight="1" x14ac:dyDescent="0.25">
      <c r="A69" s="10">
        <v>11</v>
      </c>
      <c r="B69" s="324" t="s">
        <v>58</v>
      </c>
      <c r="C69" s="325" t="s">
        <v>2</v>
      </c>
      <c r="D69" s="323" t="s">
        <v>207</v>
      </c>
      <c r="E69" s="322" t="s">
        <v>21</v>
      </c>
      <c r="F69" s="335">
        <v>33</v>
      </c>
      <c r="G69" s="343">
        <f t="shared" si="1"/>
        <v>828.4023668639054</v>
      </c>
      <c r="H69" s="128">
        <v>11</v>
      </c>
      <c r="I69" s="59" t="s">
        <v>23</v>
      </c>
    </row>
    <row r="70" spans="1:459" ht="18" customHeight="1" thickBot="1" x14ac:dyDescent="0.3">
      <c r="A70" s="471">
        <v>12</v>
      </c>
      <c r="B70" s="340" t="s">
        <v>135</v>
      </c>
      <c r="C70" s="64">
        <v>2010</v>
      </c>
      <c r="D70" s="472" t="s">
        <v>207</v>
      </c>
      <c r="E70" s="341" t="s">
        <v>122</v>
      </c>
      <c r="F70" s="473">
        <v>32.6</v>
      </c>
      <c r="G70" s="474">
        <f t="shared" si="1"/>
        <v>816.56804733727813</v>
      </c>
      <c r="H70" s="129">
        <v>12</v>
      </c>
      <c r="I70" s="475" t="s">
        <v>176</v>
      </c>
    </row>
    <row r="71" spans="1:459" ht="18" customHeight="1" thickTop="1" x14ac:dyDescent="0.25">
      <c r="A71" s="21">
        <v>13</v>
      </c>
      <c r="B71" s="254" t="s">
        <v>125</v>
      </c>
      <c r="C71" s="32">
        <v>2010</v>
      </c>
      <c r="D71" s="466" t="s">
        <v>207</v>
      </c>
      <c r="E71" s="137" t="s">
        <v>122</v>
      </c>
      <c r="F71" s="467">
        <v>32.299999999999997</v>
      </c>
      <c r="G71" s="468">
        <f t="shared" si="1"/>
        <v>807.69230769230762</v>
      </c>
      <c r="H71" s="469"/>
      <c r="I71" s="470" t="s">
        <v>281</v>
      </c>
    </row>
    <row r="72" spans="1:459" ht="18" customHeight="1" x14ac:dyDescent="0.25">
      <c r="A72" s="10">
        <v>14</v>
      </c>
      <c r="B72" s="324" t="s">
        <v>52</v>
      </c>
      <c r="C72" s="325" t="s">
        <v>53</v>
      </c>
      <c r="D72" s="323" t="s">
        <v>206</v>
      </c>
      <c r="E72" s="322" t="s">
        <v>18</v>
      </c>
      <c r="F72" s="334">
        <v>30.8</v>
      </c>
      <c r="G72" s="343">
        <f t="shared" ref="G72:G84" si="2">(F72-5)*1000/33.8</f>
        <v>763.31360946745565</v>
      </c>
      <c r="H72" s="136"/>
      <c r="I72" s="59" t="s">
        <v>6</v>
      </c>
    </row>
    <row r="73" spans="1:459" ht="18" customHeight="1" x14ac:dyDescent="0.25">
      <c r="A73" s="10">
        <v>16</v>
      </c>
      <c r="B73" s="164" t="s">
        <v>147</v>
      </c>
      <c r="C73" s="323">
        <v>2012</v>
      </c>
      <c r="D73" s="323" t="s">
        <v>114</v>
      </c>
      <c r="E73" s="61" t="s">
        <v>122</v>
      </c>
      <c r="F73" s="533">
        <v>30.8</v>
      </c>
      <c r="G73" s="343">
        <f t="shared" si="2"/>
        <v>763.31360946745565</v>
      </c>
      <c r="H73" s="5"/>
      <c r="I73" s="97" t="s">
        <v>279</v>
      </c>
    </row>
    <row r="74" spans="1:459" ht="18" customHeight="1" x14ac:dyDescent="0.25">
      <c r="A74" s="10">
        <v>21</v>
      </c>
      <c r="B74" s="253" t="s">
        <v>370</v>
      </c>
      <c r="C74" s="325" t="s">
        <v>62</v>
      </c>
      <c r="D74" s="323" t="s">
        <v>206</v>
      </c>
      <c r="E74" s="61" t="s">
        <v>122</v>
      </c>
      <c r="F74" s="542">
        <v>29.3</v>
      </c>
      <c r="G74" s="343">
        <f t="shared" si="2"/>
        <v>718.93491124260356</v>
      </c>
      <c r="H74" s="5"/>
      <c r="I74" s="97" t="s">
        <v>279</v>
      </c>
    </row>
    <row r="75" spans="1:459" ht="18" customHeight="1" x14ac:dyDescent="0.25">
      <c r="A75" s="10">
        <v>20</v>
      </c>
      <c r="B75" s="557" t="s">
        <v>369</v>
      </c>
      <c r="C75" s="323">
        <v>2012</v>
      </c>
      <c r="D75" s="323" t="s">
        <v>206</v>
      </c>
      <c r="E75" s="61" t="s">
        <v>122</v>
      </c>
      <c r="F75" s="542">
        <v>28.9</v>
      </c>
      <c r="G75" s="343">
        <f t="shared" si="2"/>
        <v>707.10059171597641</v>
      </c>
      <c r="H75" s="5"/>
      <c r="I75" s="97" t="s">
        <v>279</v>
      </c>
    </row>
    <row r="76" spans="1:459" ht="18" customHeight="1" x14ac:dyDescent="0.25">
      <c r="A76" s="10">
        <v>15</v>
      </c>
      <c r="B76" s="324" t="s">
        <v>116</v>
      </c>
      <c r="C76" s="325" t="s">
        <v>28</v>
      </c>
      <c r="D76" s="323" t="s">
        <v>207</v>
      </c>
      <c r="E76" s="322" t="s">
        <v>21</v>
      </c>
      <c r="F76" s="334">
        <v>28.5</v>
      </c>
      <c r="G76" s="343">
        <f t="shared" si="2"/>
        <v>695.26627218934914</v>
      </c>
      <c r="H76" s="5"/>
      <c r="I76" s="342" t="s">
        <v>24</v>
      </c>
    </row>
    <row r="77" spans="1:459" ht="18" customHeight="1" x14ac:dyDescent="0.25">
      <c r="A77" s="10">
        <v>17</v>
      </c>
      <c r="B77" s="324" t="s">
        <v>76</v>
      </c>
      <c r="C77" s="325" t="s">
        <v>2</v>
      </c>
      <c r="D77" s="27" t="s">
        <v>134</v>
      </c>
      <c r="E77" s="322" t="s">
        <v>43</v>
      </c>
      <c r="F77" s="335">
        <v>27.6</v>
      </c>
      <c r="G77" s="344">
        <f t="shared" si="2"/>
        <v>668.63905325443795</v>
      </c>
      <c r="H77" s="5"/>
      <c r="I77" s="3" t="s">
        <v>259</v>
      </c>
    </row>
    <row r="78" spans="1:459" ht="18" customHeight="1" x14ac:dyDescent="0.25">
      <c r="A78" s="10">
        <v>18</v>
      </c>
      <c r="B78" s="336" t="s">
        <v>282</v>
      </c>
      <c r="C78" s="325" t="s">
        <v>28</v>
      </c>
      <c r="D78" s="60" t="s">
        <v>207</v>
      </c>
      <c r="E78" s="61" t="s">
        <v>122</v>
      </c>
      <c r="F78" s="335">
        <v>27.1</v>
      </c>
      <c r="G78" s="345">
        <f t="shared" si="2"/>
        <v>653.84615384615392</v>
      </c>
      <c r="H78" s="153"/>
      <c r="I78" s="97" t="s">
        <v>279</v>
      </c>
    </row>
    <row r="79" spans="1:459" ht="18" customHeight="1" x14ac:dyDescent="0.25">
      <c r="A79" s="10">
        <v>19</v>
      </c>
      <c r="B79" s="324" t="s">
        <v>34</v>
      </c>
      <c r="C79" s="325" t="s">
        <v>28</v>
      </c>
      <c r="D79" s="60" t="s">
        <v>134</v>
      </c>
      <c r="E79" s="322" t="s">
        <v>21</v>
      </c>
      <c r="F79" s="335">
        <v>26.6</v>
      </c>
      <c r="G79" s="343">
        <f t="shared" si="2"/>
        <v>639.0532544378699</v>
      </c>
      <c r="H79" s="5"/>
      <c r="I79" s="57" t="s">
        <v>24</v>
      </c>
    </row>
    <row r="80" spans="1:459" s="321" customFormat="1" ht="18" customHeight="1" x14ac:dyDescent="0.25">
      <c r="A80" s="10">
        <v>22</v>
      </c>
      <c r="B80" s="324" t="s">
        <v>54</v>
      </c>
      <c r="C80" s="325" t="s">
        <v>44</v>
      </c>
      <c r="D80" s="27" t="s">
        <v>134</v>
      </c>
      <c r="E80" s="322" t="s">
        <v>18</v>
      </c>
      <c r="F80" s="335">
        <v>25</v>
      </c>
      <c r="G80" s="343">
        <f t="shared" si="2"/>
        <v>591.71597633136105</v>
      </c>
      <c r="H80" s="5"/>
      <c r="I80" s="317" t="s">
        <v>12</v>
      </c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</row>
    <row r="81" spans="1:459" ht="18" customHeight="1" x14ac:dyDescent="0.25">
      <c r="A81" s="10">
        <v>23</v>
      </c>
      <c r="B81" s="324" t="s">
        <v>39</v>
      </c>
      <c r="C81" s="27" t="s">
        <v>38</v>
      </c>
      <c r="D81" s="27" t="s">
        <v>134</v>
      </c>
      <c r="E81" s="322" t="s">
        <v>21</v>
      </c>
      <c r="F81" s="335">
        <v>23.4</v>
      </c>
      <c r="G81" s="343">
        <f t="shared" si="2"/>
        <v>544.37869822485209</v>
      </c>
      <c r="H81" s="5"/>
      <c r="I81" s="59" t="s">
        <v>23</v>
      </c>
    </row>
    <row r="82" spans="1:459" ht="18" customHeight="1" x14ac:dyDescent="0.25">
      <c r="A82" s="10">
        <v>24</v>
      </c>
      <c r="B82" s="324" t="s">
        <v>72</v>
      </c>
      <c r="C82" s="325" t="s">
        <v>62</v>
      </c>
      <c r="D82" s="323" t="s">
        <v>206</v>
      </c>
      <c r="E82" s="322" t="s">
        <v>21</v>
      </c>
      <c r="F82" s="335">
        <v>22.2</v>
      </c>
      <c r="G82" s="343">
        <f t="shared" si="2"/>
        <v>508.87573964497045</v>
      </c>
      <c r="H82" s="5"/>
      <c r="I82" s="59" t="s">
        <v>24</v>
      </c>
    </row>
    <row r="83" spans="1:459" ht="18" customHeight="1" x14ac:dyDescent="0.25">
      <c r="A83" s="10">
        <v>25</v>
      </c>
      <c r="B83" s="51" t="s">
        <v>145</v>
      </c>
      <c r="C83" s="323">
        <v>2013</v>
      </c>
      <c r="D83" s="30" t="s">
        <v>206</v>
      </c>
      <c r="E83" s="61" t="s">
        <v>122</v>
      </c>
      <c r="F83" s="335">
        <v>18.7</v>
      </c>
      <c r="G83" s="343">
        <f t="shared" si="2"/>
        <v>405.32544378698231</v>
      </c>
      <c r="H83" s="5"/>
      <c r="I83" s="97" t="s">
        <v>279</v>
      </c>
    </row>
    <row r="84" spans="1:459" ht="18" customHeight="1" x14ac:dyDescent="0.25">
      <c r="A84" s="10">
        <v>26</v>
      </c>
      <c r="B84" s="324" t="s">
        <v>50</v>
      </c>
      <c r="C84" s="325" t="s">
        <v>44</v>
      </c>
      <c r="D84" s="27" t="s">
        <v>134</v>
      </c>
      <c r="E84" s="322" t="s">
        <v>14</v>
      </c>
      <c r="F84" s="335">
        <v>12.9</v>
      </c>
      <c r="G84" s="343">
        <f t="shared" si="2"/>
        <v>233.72781065088759</v>
      </c>
      <c r="H84" s="5"/>
      <c r="I84" s="59" t="s">
        <v>3</v>
      </c>
    </row>
    <row r="85" spans="1:459" customFormat="1" ht="15" x14ac:dyDescent="0.25">
      <c r="A85" s="99"/>
      <c r="B85" s="99"/>
      <c r="C85" s="99"/>
      <c r="D85" s="99"/>
      <c r="E85" s="99"/>
      <c r="F85" s="99"/>
      <c r="G85" s="99"/>
      <c r="H85" s="529"/>
      <c r="I85" s="99"/>
    </row>
    <row r="86" spans="1:459" s="99" customFormat="1" x14ac:dyDescent="0.3">
      <c r="A86" s="362" t="s">
        <v>298</v>
      </c>
      <c r="C86" s="250"/>
      <c r="D86" s="251"/>
      <c r="E86" s="256"/>
      <c r="F86" s="249"/>
      <c r="G86" s="257"/>
      <c r="H86" s="528">
        <v>38.799999999999997</v>
      </c>
      <c r="I86" s="143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</row>
    <row r="87" spans="1:459" s="99" customFormat="1" ht="15.75" x14ac:dyDescent="0.25">
      <c r="A87" s="362"/>
      <c r="B87" s="255"/>
      <c r="C87" s="327"/>
      <c r="D87" s="330"/>
      <c r="E87" s="256"/>
      <c r="F87" s="326"/>
      <c r="G87" s="257"/>
      <c r="H87" s="143"/>
      <c r="I87" s="363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</row>
    <row r="88" spans="1:459" s="99" customFormat="1" ht="15.75" customHeight="1" x14ac:dyDescent="0.25">
      <c r="A88" s="662" t="s">
        <v>368</v>
      </c>
      <c r="B88" s="662"/>
      <c r="C88" s="662"/>
      <c r="D88" s="662"/>
      <c r="E88" s="662"/>
      <c r="F88" s="662"/>
      <c r="G88" s="662"/>
      <c r="H88" s="662"/>
      <c r="I88" s="662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</row>
    <row r="89" spans="1:459" s="99" customFormat="1" ht="15.75" customHeight="1" x14ac:dyDescent="0.25">
      <c r="A89" s="662"/>
      <c r="B89" s="662"/>
      <c r="C89" s="662"/>
      <c r="D89" s="662"/>
      <c r="E89" s="662"/>
      <c r="F89" s="662"/>
      <c r="G89" s="662"/>
      <c r="H89" s="662"/>
      <c r="I89" s="662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</row>
    <row r="90" spans="1:459" s="99" customFormat="1" ht="15.75" customHeight="1" x14ac:dyDescent="0.25">
      <c r="B90" s="346"/>
      <c r="C90" s="346"/>
      <c r="D90" s="346"/>
      <c r="E90" s="346"/>
      <c r="F90" s="346"/>
      <c r="G90" s="346"/>
      <c r="H90" s="346"/>
      <c r="I90" s="346"/>
      <c r="J90" s="487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</row>
    <row r="91" spans="1:459" s="99" customFormat="1" ht="15.75" customHeight="1" x14ac:dyDescent="0.25">
      <c r="B91" s="346"/>
      <c r="C91" s="346"/>
      <c r="D91" s="346"/>
      <c r="E91" s="346"/>
      <c r="F91" s="346"/>
      <c r="G91" s="346"/>
      <c r="H91" s="346"/>
      <c r="I91" s="346"/>
      <c r="J91" s="487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</row>
    <row r="92" spans="1:459" s="99" customFormat="1" ht="15.75" customHeight="1" x14ac:dyDescent="0.25">
      <c r="B92" s="346"/>
      <c r="C92" s="346"/>
      <c r="D92" s="346"/>
      <c r="E92" s="346"/>
      <c r="F92" s="346"/>
      <c r="G92" s="346"/>
      <c r="H92" s="346"/>
      <c r="I92" s="346"/>
      <c r="J92" s="487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</row>
    <row r="93" spans="1:459" s="99" customFormat="1" ht="15.75" customHeight="1" x14ac:dyDescent="0.25">
      <c r="B93" s="346"/>
      <c r="C93" s="346"/>
      <c r="D93" s="346"/>
      <c r="E93" s="346"/>
      <c r="F93" s="346"/>
      <c r="G93" s="346"/>
      <c r="H93" s="346"/>
      <c r="I93" s="346"/>
      <c r="J93" s="487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</row>
    <row r="94" spans="1:459" s="99" customFormat="1" ht="15.75" customHeight="1" x14ac:dyDescent="0.25">
      <c r="B94" s="346"/>
      <c r="C94" s="346"/>
      <c r="D94" s="346"/>
      <c r="E94" s="346"/>
      <c r="F94" s="346"/>
      <c r="G94" s="346"/>
      <c r="H94" s="346"/>
      <c r="I94" s="346"/>
      <c r="J94" s="487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</row>
    <row r="95" spans="1:459" s="99" customFormat="1" ht="15.75" customHeight="1" x14ac:dyDescent="0.25">
      <c r="B95" s="346"/>
      <c r="C95" s="346"/>
      <c r="D95" s="346"/>
      <c r="E95" s="346"/>
      <c r="F95" s="346"/>
      <c r="G95" s="346"/>
      <c r="H95" s="346"/>
      <c r="I95" s="346"/>
      <c r="J95" s="487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</row>
    <row r="96" spans="1:459" s="99" customFormat="1" ht="15.75" customHeight="1" x14ac:dyDescent="0.25">
      <c r="B96" s="346"/>
      <c r="C96" s="346"/>
      <c r="D96" s="346"/>
      <c r="E96" s="346"/>
      <c r="F96" s="346"/>
      <c r="G96" s="346"/>
      <c r="H96" s="346"/>
      <c r="I96" s="34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</row>
    <row r="97" spans="1:459" ht="15" x14ac:dyDescent="0.25">
      <c r="A97" s="650" t="s">
        <v>354</v>
      </c>
      <c r="B97" s="650"/>
      <c r="C97" s="650"/>
      <c r="D97" s="650"/>
      <c r="E97" s="650"/>
      <c r="F97" s="650"/>
      <c r="G97" s="650"/>
      <c r="H97" s="650"/>
      <c r="I97" s="650"/>
    </row>
    <row r="98" spans="1:459" ht="15" x14ac:dyDescent="0.25">
      <c r="A98" s="650" t="s">
        <v>213</v>
      </c>
      <c r="B98" s="650"/>
      <c r="C98" s="650"/>
      <c r="D98" s="650"/>
      <c r="E98" s="650"/>
      <c r="F98" s="650"/>
      <c r="G98" s="650"/>
      <c r="H98" s="650"/>
      <c r="I98" s="650"/>
    </row>
    <row r="99" spans="1:459" ht="15.75" customHeight="1" x14ac:dyDescent="0.25">
      <c r="A99" s="611" t="s">
        <v>210</v>
      </c>
      <c r="B99" s="611"/>
      <c r="C99" s="611"/>
      <c r="D99" s="611"/>
      <c r="E99" s="611"/>
      <c r="F99" s="611"/>
      <c r="G99" s="611"/>
      <c r="H99" s="611"/>
      <c r="I99" s="611"/>
    </row>
    <row r="100" spans="1:459" ht="15.75" x14ac:dyDescent="0.25">
      <c r="A100" s="611" t="s">
        <v>211</v>
      </c>
      <c r="B100" s="611"/>
      <c r="C100" s="611"/>
      <c r="D100" s="611"/>
      <c r="E100" s="611"/>
      <c r="F100" s="611"/>
      <c r="G100" s="611"/>
      <c r="H100" s="611"/>
      <c r="I100" s="611"/>
    </row>
    <row r="101" spans="1:459" ht="15.75" x14ac:dyDescent="0.25">
      <c r="A101" s="75"/>
      <c r="B101" s="100" t="s">
        <v>144</v>
      </c>
      <c r="C101" s="99"/>
      <c r="D101" s="113" t="s">
        <v>209</v>
      </c>
      <c r="E101" s="101"/>
      <c r="F101" s="99"/>
      <c r="G101" s="98" t="s">
        <v>79</v>
      </c>
      <c r="H101" s="99"/>
      <c r="I101" s="99"/>
    </row>
    <row r="102" spans="1:459" s="2" customFormat="1" ht="15.75" x14ac:dyDescent="0.25">
      <c r="A102" s="107"/>
      <c r="B102" s="108" t="s">
        <v>115</v>
      </c>
      <c r="C102" s="658" t="s">
        <v>118</v>
      </c>
      <c r="D102" s="660" t="s">
        <v>119</v>
      </c>
      <c r="E102" s="660" t="s">
        <v>120</v>
      </c>
      <c r="F102" s="655" t="s">
        <v>353</v>
      </c>
      <c r="G102" s="655"/>
      <c r="H102" s="655"/>
      <c r="I102" s="655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</row>
    <row r="103" spans="1:459" s="2" customFormat="1" ht="15" x14ac:dyDescent="0.25">
      <c r="A103" s="657" t="s">
        <v>204</v>
      </c>
      <c r="B103" s="640" t="s">
        <v>205</v>
      </c>
      <c r="C103" s="658"/>
      <c r="D103" s="660"/>
      <c r="E103" s="660"/>
      <c r="F103" s="658" t="s">
        <v>212</v>
      </c>
      <c r="G103" s="659" t="s">
        <v>127</v>
      </c>
      <c r="H103" s="659" t="s">
        <v>128</v>
      </c>
      <c r="I103" s="661" t="s">
        <v>129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</row>
    <row r="104" spans="1:459" s="2" customFormat="1" ht="15" x14ac:dyDescent="0.25">
      <c r="A104" s="657"/>
      <c r="B104" s="640"/>
      <c r="C104" s="658"/>
      <c r="D104" s="660"/>
      <c r="E104" s="660"/>
      <c r="F104" s="658"/>
      <c r="G104" s="659"/>
      <c r="H104" s="659"/>
      <c r="I104" s="661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</row>
    <row r="105" spans="1:459" s="2" customFormat="1" ht="15.75" x14ac:dyDescent="0.25">
      <c r="A105" s="107">
        <v>1</v>
      </c>
      <c r="B105" s="164" t="s">
        <v>137</v>
      </c>
      <c r="C105" s="25">
        <v>2011</v>
      </c>
      <c r="D105" s="323" t="s">
        <v>114</v>
      </c>
      <c r="E105" s="483" t="s">
        <v>122</v>
      </c>
      <c r="F105" s="401" t="s">
        <v>280</v>
      </c>
      <c r="G105" s="65">
        <v>1000</v>
      </c>
      <c r="H105" s="390">
        <v>1</v>
      </c>
      <c r="I105" s="391" t="s">
        <v>279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</row>
    <row r="106" spans="1:459" s="2" customFormat="1" x14ac:dyDescent="0.3">
      <c r="A106" s="107">
        <v>2</v>
      </c>
      <c r="B106" s="336" t="s">
        <v>52</v>
      </c>
      <c r="C106" s="392" t="s">
        <v>53</v>
      </c>
      <c r="D106" s="323" t="s">
        <v>114</v>
      </c>
      <c r="E106" s="329" t="s">
        <v>18</v>
      </c>
      <c r="F106" s="403">
        <v>30.8</v>
      </c>
      <c r="G106" s="66">
        <f>(F106-2)*1000/31</f>
        <v>929.0322580645161</v>
      </c>
      <c r="H106" s="393">
        <v>2</v>
      </c>
      <c r="I106" s="339" t="s">
        <v>6</v>
      </c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</row>
    <row r="107" spans="1:459" s="2" customFormat="1" x14ac:dyDescent="0.3">
      <c r="A107" s="107">
        <v>3</v>
      </c>
      <c r="B107" s="164" t="s">
        <v>147</v>
      </c>
      <c r="C107" s="25">
        <v>2012</v>
      </c>
      <c r="D107" s="323" t="s">
        <v>114</v>
      </c>
      <c r="E107" s="484" t="s">
        <v>122</v>
      </c>
      <c r="F107" s="334">
        <v>28</v>
      </c>
      <c r="G107" s="66">
        <f>(F107-2)*1000/31</f>
        <v>838.70967741935488</v>
      </c>
      <c r="H107" s="394">
        <v>3</v>
      </c>
      <c r="I107" s="391" t="s">
        <v>279</v>
      </c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</row>
    <row r="108" spans="1:459" s="2" customFormat="1" ht="18.75" customHeight="1" x14ac:dyDescent="0.3">
      <c r="A108" s="107">
        <v>4</v>
      </c>
      <c r="B108" s="164" t="s">
        <v>146</v>
      </c>
      <c r="C108" s="323">
        <v>2012</v>
      </c>
      <c r="D108" s="323" t="s">
        <v>206</v>
      </c>
      <c r="E108" s="484" t="s">
        <v>122</v>
      </c>
      <c r="F108" s="334">
        <v>26.4</v>
      </c>
      <c r="G108" s="66">
        <f t="shared" ref="G108:G116" si="3">(F108-2)*1000/31</f>
        <v>787.09677419354841</v>
      </c>
      <c r="H108" s="395">
        <v>4</v>
      </c>
      <c r="I108" s="391" t="s">
        <v>279</v>
      </c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</row>
    <row r="109" spans="1:459" s="2" customFormat="1" ht="18.75" customHeight="1" x14ac:dyDescent="0.3">
      <c r="A109" s="107">
        <v>5</v>
      </c>
      <c r="B109" s="347" t="s">
        <v>278</v>
      </c>
      <c r="C109" s="337" t="s">
        <v>62</v>
      </c>
      <c r="D109" s="323" t="s">
        <v>206</v>
      </c>
      <c r="E109" s="484" t="s">
        <v>122</v>
      </c>
      <c r="F109" s="334">
        <v>26</v>
      </c>
      <c r="G109" s="66">
        <f t="shared" si="3"/>
        <v>774.19354838709683</v>
      </c>
      <c r="H109" s="396">
        <v>5</v>
      </c>
      <c r="I109" s="391" t="s">
        <v>279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</row>
    <row r="110" spans="1:459" s="2" customFormat="1" ht="18.75" customHeight="1" x14ac:dyDescent="0.3">
      <c r="A110" s="107">
        <v>6</v>
      </c>
      <c r="B110" s="347" t="s">
        <v>235</v>
      </c>
      <c r="C110" s="337">
        <v>2012</v>
      </c>
      <c r="D110" s="323" t="s">
        <v>206</v>
      </c>
      <c r="E110" s="484" t="s">
        <v>122</v>
      </c>
      <c r="F110" s="516">
        <v>25.8</v>
      </c>
      <c r="G110" s="66">
        <f t="shared" si="3"/>
        <v>767.74193548387098</v>
      </c>
      <c r="H110" s="397">
        <v>6</v>
      </c>
      <c r="I110" s="485" t="s">
        <v>352</v>
      </c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</row>
    <row r="111" spans="1:459" s="2" customFormat="1" ht="18.75" customHeight="1" x14ac:dyDescent="0.3">
      <c r="A111" s="107">
        <v>7</v>
      </c>
      <c r="B111" s="336" t="s">
        <v>72</v>
      </c>
      <c r="C111" s="337" t="s">
        <v>62</v>
      </c>
      <c r="D111" s="323" t="s">
        <v>206</v>
      </c>
      <c r="E111" s="338" t="s">
        <v>21</v>
      </c>
      <c r="F111" s="543">
        <v>23.8</v>
      </c>
      <c r="G111" s="66">
        <f t="shared" si="3"/>
        <v>703.22580645161293</v>
      </c>
      <c r="H111" s="397">
        <v>7</v>
      </c>
      <c r="I111" s="339" t="s">
        <v>24</v>
      </c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</row>
    <row r="112" spans="1:459" s="2" customFormat="1" ht="18.75" customHeight="1" x14ac:dyDescent="0.3">
      <c r="A112" s="107">
        <v>8</v>
      </c>
      <c r="B112" s="164" t="s">
        <v>145</v>
      </c>
      <c r="C112" s="323">
        <v>2013</v>
      </c>
      <c r="D112" s="30" t="s">
        <v>206</v>
      </c>
      <c r="E112" s="392" t="s">
        <v>122</v>
      </c>
      <c r="F112" s="334">
        <v>18.7</v>
      </c>
      <c r="G112" s="66">
        <f t="shared" si="3"/>
        <v>538.70967741935488</v>
      </c>
      <c r="H112" s="397">
        <v>8</v>
      </c>
      <c r="I112" s="391" t="s">
        <v>279</v>
      </c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</row>
    <row r="113" spans="1:459" s="2" customFormat="1" ht="18.75" customHeight="1" x14ac:dyDescent="0.3">
      <c r="A113" s="107">
        <v>9</v>
      </c>
      <c r="B113" s="398" t="s">
        <v>300</v>
      </c>
      <c r="C113" s="323">
        <v>2016</v>
      </c>
      <c r="D113" s="323" t="s">
        <v>302</v>
      </c>
      <c r="E113" s="484" t="s">
        <v>122</v>
      </c>
      <c r="F113" s="334">
        <v>16</v>
      </c>
      <c r="G113" s="66">
        <f t="shared" si="3"/>
        <v>451.61290322580646</v>
      </c>
      <c r="H113" s="397">
        <v>9</v>
      </c>
      <c r="I113" s="391" t="s">
        <v>279</v>
      </c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</row>
    <row r="114" spans="1:459" s="2" customFormat="1" ht="15.75" customHeight="1" x14ac:dyDescent="0.3">
      <c r="A114" s="107">
        <v>10</v>
      </c>
      <c r="B114" s="51" t="s">
        <v>66</v>
      </c>
      <c r="C114" s="399" t="s">
        <v>68</v>
      </c>
      <c r="D114" s="323" t="s">
        <v>149</v>
      </c>
      <c r="E114" s="329" t="s">
        <v>18</v>
      </c>
      <c r="F114" s="334">
        <v>15.6</v>
      </c>
      <c r="G114" s="66">
        <f t="shared" si="3"/>
        <v>438.70967741935482</v>
      </c>
      <c r="H114" s="397">
        <v>10</v>
      </c>
      <c r="I114" s="400" t="s">
        <v>261</v>
      </c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</row>
    <row r="115" spans="1:459" s="2" customFormat="1" ht="15.75" customHeight="1" x14ac:dyDescent="0.3">
      <c r="A115" s="107">
        <v>11</v>
      </c>
      <c r="B115" s="164" t="s">
        <v>148</v>
      </c>
      <c r="C115" s="323">
        <v>2014</v>
      </c>
      <c r="D115" s="323" t="s">
        <v>149</v>
      </c>
      <c r="E115" s="329" t="s">
        <v>122</v>
      </c>
      <c r="F115" s="402">
        <v>12.5</v>
      </c>
      <c r="G115" s="66">
        <f t="shared" si="3"/>
        <v>338.70967741935482</v>
      </c>
      <c r="H115" s="397">
        <v>11</v>
      </c>
      <c r="I115" s="391" t="s">
        <v>166</v>
      </c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</row>
    <row r="116" spans="1:459" s="2" customFormat="1" ht="15.75" customHeight="1" x14ac:dyDescent="0.3">
      <c r="A116" s="107">
        <v>12</v>
      </c>
      <c r="B116" s="336" t="s">
        <v>73</v>
      </c>
      <c r="C116" s="392" t="s">
        <v>53</v>
      </c>
      <c r="D116" s="323" t="s">
        <v>114</v>
      </c>
      <c r="E116" s="338" t="s">
        <v>21</v>
      </c>
      <c r="F116" s="403">
        <v>11.4</v>
      </c>
      <c r="G116" s="66">
        <f t="shared" si="3"/>
        <v>303.22580645161293</v>
      </c>
      <c r="H116" s="397">
        <v>12</v>
      </c>
      <c r="I116" s="339" t="s">
        <v>24</v>
      </c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</row>
    <row r="117" spans="1:459" s="2" customFormat="1" x14ac:dyDescent="0.3">
      <c r="A117" s="362" t="s">
        <v>298</v>
      </c>
      <c r="B117" s="361"/>
      <c r="C117" s="362"/>
      <c r="D117" s="143"/>
      <c r="E117" s="361"/>
      <c r="F117" s="361"/>
      <c r="G117" s="143"/>
      <c r="H117" s="530">
        <v>33.799999999999997</v>
      </c>
      <c r="I117" s="143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</row>
    <row r="118" spans="1:459" s="2" customFormat="1" ht="15.75" customHeight="1" x14ac:dyDescent="0.25">
      <c r="A118" s="662"/>
      <c r="B118" s="662"/>
      <c r="C118" s="662"/>
      <c r="D118" s="662"/>
      <c r="E118" s="662"/>
      <c r="F118" s="662"/>
      <c r="G118" s="662"/>
      <c r="H118" s="662"/>
      <c r="I118" s="662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</row>
    <row r="119" spans="1:459" s="2" customFormat="1" ht="15.75" customHeight="1" x14ac:dyDescent="0.25">
      <c r="A119" s="662"/>
      <c r="B119" s="662"/>
      <c r="C119" s="662"/>
      <c r="D119" s="662"/>
      <c r="E119" s="662"/>
      <c r="F119" s="662"/>
      <c r="G119" s="662"/>
      <c r="H119" s="662"/>
      <c r="I119" s="662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</row>
    <row r="120" spans="1:459" s="2" customFormat="1" x14ac:dyDescent="0.25">
      <c r="A120" s="258"/>
      <c r="B120" s="255"/>
      <c r="C120" s="258"/>
      <c r="D120" s="258"/>
      <c r="E120" s="258"/>
      <c r="F120" s="259"/>
      <c r="G120" s="259"/>
      <c r="H120" s="261"/>
      <c r="I120" s="26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</row>
    <row r="121" spans="1:459" s="2" customFormat="1" x14ac:dyDescent="0.25">
      <c r="A121" s="258"/>
      <c r="B121" s="255"/>
      <c r="C121" s="258"/>
      <c r="D121" s="258"/>
      <c r="E121" s="258"/>
      <c r="F121" s="259"/>
      <c r="G121" s="259"/>
      <c r="H121" s="261"/>
      <c r="I121" s="260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</row>
    <row r="122" spans="1:459" s="2" customFormat="1" x14ac:dyDescent="0.25">
      <c r="A122" s="258"/>
      <c r="B122" s="255"/>
      <c r="C122" s="258"/>
      <c r="D122" s="258"/>
      <c r="E122" s="258"/>
      <c r="F122" s="259"/>
      <c r="G122" s="259"/>
      <c r="H122" s="261"/>
      <c r="I122" s="260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</row>
    <row r="123" spans="1:459" s="2" customFormat="1" x14ac:dyDescent="0.25">
      <c r="A123" s="258"/>
      <c r="B123" s="255"/>
      <c r="C123" s="258"/>
      <c r="D123" s="258"/>
      <c r="E123" s="258"/>
      <c r="F123" s="259"/>
      <c r="G123" s="259"/>
      <c r="H123" s="261"/>
      <c r="I123" s="260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</row>
    <row r="124" spans="1:459" s="2" customFormat="1" x14ac:dyDescent="0.25">
      <c r="A124" s="258"/>
      <c r="B124" s="255"/>
      <c r="C124" s="258"/>
      <c r="D124" s="258"/>
      <c r="E124" s="258"/>
      <c r="F124" s="259"/>
      <c r="G124" s="259"/>
      <c r="H124" s="261"/>
      <c r="I124" s="260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</row>
    <row r="125" spans="1:459" s="2" customFormat="1" x14ac:dyDescent="0.25">
      <c r="A125" s="258"/>
      <c r="B125" s="255"/>
      <c r="C125" s="258"/>
      <c r="D125" s="258"/>
      <c r="E125" s="258"/>
      <c r="F125" s="259"/>
      <c r="G125" s="259"/>
      <c r="H125" s="261"/>
      <c r="I125" s="260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</row>
    <row r="126" spans="1:459" s="2" customFormat="1" x14ac:dyDescent="0.25">
      <c r="A126" s="258"/>
      <c r="B126" s="255"/>
      <c r="C126" s="258"/>
      <c r="D126" s="258"/>
      <c r="E126" s="258"/>
      <c r="F126" s="259"/>
      <c r="G126" s="259"/>
      <c r="H126" s="261"/>
      <c r="I126" s="260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</row>
    <row r="127" spans="1:459" s="2" customFormat="1" x14ac:dyDescent="0.25">
      <c r="A127" s="258"/>
      <c r="B127" s="255"/>
      <c r="C127" s="258"/>
      <c r="D127" s="258"/>
      <c r="E127" s="258"/>
      <c r="F127" s="259"/>
      <c r="G127" s="259"/>
      <c r="H127" s="261"/>
      <c r="I127" s="260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</row>
    <row r="128" spans="1:459" s="2" customFormat="1" x14ac:dyDescent="0.25">
      <c r="A128" s="258"/>
      <c r="B128" s="255"/>
      <c r="C128" s="258"/>
      <c r="D128" s="258"/>
      <c r="E128" s="258"/>
      <c r="F128" s="259"/>
      <c r="G128" s="259"/>
      <c r="H128" s="261"/>
      <c r="I128" s="260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</row>
    <row r="129" spans="1:459" s="2" customFormat="1" x14ac:dyDescent="0.25">
      <c r="A129" s="258"/>
      <c r="B129" s="255"/>
      <c r="C129" s="258"/>
      <c r="D129" s="258"/>
      <c r="E129" s="258"/>
      <c r="F129" s="259"/>
      <c r="G129" s="259"/>
      <c r="H129" s="261"/>
      <c r="I129" s="260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</row>
    <row r="130" spans="1:459" s="2" customFormat="1" x14ac:dyDescent="0.25">
      <c r="A130" s="258"/>
      <c r="B130" s="255"/>
      <c r="C130" s="258"/>
      <c r="D130" s="258"/>
      <c r="E130" s="258"/>
      <c r="F130" s="259"/>
      <c r="G130" s="259"/>
      <c r="H130" s="261"/>
      <c r="I130" s="26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</row>
    <row r="131" spans="1:459" s="2" customFormat="1" x14ac:dyDescent="0.25">
      <c r="A131" s="258"/>
      <c r="B131" s="255"/>
      <c r="C131" s="258"/>
      <c r="D131" s="258"/>
      <c r="E131" s="258"/>
      <c r="F131" s="259"/>
      <c r="G131" s="259"/>
      <c r="H131" s="261"/>
      <c r="I131" s="260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</row>
    <row r="132" spans="1:459" s="2" customFormat="1" x14ac:dyDescent="0.25">
      <c r="A132" s="258"/>
      <c r="B132" s="255"/>
      <c r="C132" s="258"/>
      <c r="D132" s="258"/>
      <c r="E132" s="258"/>
      <c r="F132" s="259"/>
      <c r="G132" s="259"/>
      <c r="H132" s="261"/>
      <c r="I132" s="260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</row>
    <row r="133" spans="1:459" s="2" customFormat="1" x14ac:dyDescent="0.25">
      <c r="A133" s="258"/>
      <c r="B133" s="255"/>
      <c r="C133" s="258"/>
      <c r="D133" s="258"/>
      <c r="E133" s="258"/>
      <c r="F133" s="259"/>
      <c r="G133" s="259"/>
      <c r="H133" s="261"/>
      <c r="I133" s="260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</row>
    <row r="134" spans="1:459" s="2" customFormat="1" x14ac:dyDescent="0.25">
      <c r="A134" s="258"/>
      <c r="B134" s="255"/>
      <c r="C134" s="258"/>
      <c r="D134" s="258"/>
      <c r="E134" s="258"/>
      <c r="F134" s="259"/>
      <c r="G134" s="259"/>
      <c r="H134" s="261"/>
      <c r="I134" s="260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</row>
    <row r="135" spans="1:459" s="2" customFormat="1" x14ac:dyDescent="0.25">
      <c r="A135" s="258"/>
      <c r="B135" s="255"/>
      <c r="C135" s="258"/>
      <c r="D135" s="258"/>
      <c r="E135" s="258"/>
      <c r="F135" s="259"/>
      <c r="G135" s="259"/>
      <c r="H135" s="261"/>
      <c r="I135" s="260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</row>
    <row r="136" spans="1:459" s="2" customFormat="1" ht="15.75" x14ac:dyDescent="0.25">
      <c r="A136" s="258"/>
      <c r="B136" s="99"/>
      <c r="C136" s="99"/>
      <c r="D136" s="99"/>
      <c r="E136" s="99"/>
      <c r="F136" s="99"/>
      <c r="G136" s="99"/>
      <c r="H136" s="99"/>
      <c r="I136" s="260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</row>
    <row r="137" spans="1:459" s="2" customFormat="1" ht="15.75" x14ac:dyDescent="0.25">
      <c r="A137" s="258"/>
      <c r="B137" s="99"/>
      <c r="C137" s="99"/>
      <c r="D137" s="99"/>
      <c r="E137" s="99"/>
      <c r="F137" s="99"/>
      <c r="G137" s="99"/>
      <c r="H137" s="99"/>
      <c r="I137" s="260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</row>
    <row r="138" spans="1:459" s="2" customFormat="1" ht="15.75" x14ac:dyDescent="0.25">
      <c r="A138" s="258"/>
      <c r="B138" s="99"/>
      <c r="C138" s="99"/>
      <c r="D138" s="99"/>
      <c r="E138" s="99"/>
      <c r="F138" s="99"/>
      <c r="G138" s="99"/>
      <c r="H138" s="99"/>
      <c r="I138" s="260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</row>
    <row r="139" spans="1:459" s="2" customFormat="1" ht="15.75" x14ac:dyDescent="0.25">
      <c r="A139" s="258"/>
      <c r="B139" s="99"/>
      <c r="C139" s="99"/>
      <c r="D139" s="99"/>
      <c r="E139" s="99"/>
      <c r="F139" s="99"/>
      <c r="G139" s="99"/>
      <c r="H139" s="99"/>
      <c r="I139" s="260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</row>
    <row r="140" spans="1:459" s="2" customFormat="1" ht="15.75" x14ac:dyDescent="0.25">
      <c r="A140" s="258"/>
      <c r="B140" s="99"/>
      <c r="C140" s="99"/>
      <c r="D140" s="99"/>
      <c r="E140" s="99"/>
      <c r="F140" s="99"/>
      <c r="G140" s="99"/>
      <c r="H140" s="99"/>
      <c r="I140" s="26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</row>
    <row r="141" spans="1:459" s="2" customFormat="1" ht="15.75" x14ac:dyDescent="0.25">
      <c r="A141" s="258"/>
      <c r="B141" s="99"/>
      <c r="C141" s="99"/>
      <c r="D141" s="99"/>
      <c r="E141" s="99"/>
      <c r="F141" s="99"/>
      <c r="G141" s="99"/>
      <c r="H141" s="99"/>
      <c r="I141" s="260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</row>
    <row r="142" spans="1:459" s="2" customFormat="1" ht="15.75" x14ac:dyDescent="0.25">
      <c r="A142" s="258"/>
      <c r="B142" s="99"/>
      <c r="C142" s="99"/>
      <c r="D142" s="99"/>
      <c r="E142" s="99"/>
      <c r="F142" s="99"/>
      <c r="G142" s="99"/>
      <c r="H142" s="99"/>
      <c r="I142" s="260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</row>
    <row r="143" spans="1:459" customFormat="1" ht="15" x14ac:dyDescent="0.25"/>
    <row r="144" spans="1:459" customFormat="1" ht="15" x14ac:dyDescent="0.25"/>
    <row r="145" customFormat="1" ht="15" x14ac:dyDescent="0.25"/>
    <row r="146" customFormat="1" ht="15" x14ac:dyDescent="0.25"/>
    <row r="147" customFormat="1" ht="15" x14ac:dyDescent="0.25"/>
    <row r="148" customFormat="1" ht="15" x14ac:dyDescent="0.25"/>
    <row r="149" customFormat="1" ht="15" x14ac:dyDescent="0.25"/>
    <row r="150" customFormat="1" ht="15" x14ac:dyDescent="0.25"/>
    <row r="151" customFormat="1" ht="15" x14ac:dyDescent="0.25"/>
    <row r="152" customFormat="1" ht="15" x14ac:dyDescent="0.25"/>
    <row r="153" customFormat="1" ht="15" x14ac:dyDescent="0.25"/>
    <row r="154" customFormat="1" ht="15" x14ac:dyDescent="0.25"/>
    <row r="155" customFormat="1" ht="15" x14ac:dyDescent="0.25"/>
    <row r="156" customFormat="1" ht="15" x14ac:dyDescent="0.25"/>
    <row r="157" customFormat="1" ht="15" x14ac:dyDescent="0.25"/>
    <row r="158" customFormat="1" ht="15" x14ac:dyDescent="0.25"/>
    <row r="159" customFormat="1" ht="15" x14ac:dyDescent="0.25"/>
    <row r="160" customFormat="1" ht="15" x14ac:dyDescent="0.25"/>
    <row r="161" customFormat="1" ht="15" x14ac:dyDescent="0.25"/>
    <row r="162" customFormat="1" ht="15" x14ac:dyDescent="0.25"/>
    <row r="163" customFormat="1" ht="15" x14ac:dyDescent="0.25"/>
    <row r="164" customFormat="1" ht="15" x14ac:dyDescent="0.25"/>
    <row r="165" customFormat="1" ht="15" x14ac:dyDescent="0.25"/>
    <row r="166" customFormat="1" ht="15" x14ac:dyDescent="0.25"/>
    <row r="167" customFormat="1" ht="15" x14ac:dyDescent="0.25"/>
    <row r="168" customFormat="1" ht="15" x14ac:dyDescent="0.25"/>
    <row r="169" customFormat="1" ht="15" x14ac:dyDescent="0.25"/>
    <row r="170" customFormat="1" ht="15" x14ac:dyDescent="0.25"/>
    <row r="171" customFormat="1" ht="15" x14ac:dyDescent="0.25"/>
    <row r="172" customFormat="1" ht="15" x14ac:dyDescent="0.25"/>
    <row r="173" customFormat="1" ht="15" x14ac:dyDescent="0.25"/>
    <row r="174" customFormat="1" ht="15" x14ac:dyDescent="0.25"/>
    <row r="175" customFormat="1" ht="15" x14ac:dyDescent="0.25"/>
    <row r="176" customFormat="1" ht="15" x14ac:dyDescent="0.25"/>
    <row r="177" customFormat="1" ht="15" x14ac:dyDescent="0.25"/>
    <row r="178" customFormat="1" ht="15" x14ac:dyDescent="0.25"/>
    <row r="179" customFormat="1" ht="15" x14ac:dyDescent="0.25"/>
    <row r="180" customFormat="1" ht="15" x14ac:dyDescent="0.25"/>
    <row r="181" customFormat="1" ht="15" x14ac:dyDescent="0.25"/>
    <row r="182" customFormat="1" ht="15" x14ac:dyDescent="0.25"/>
    <row r="183" customFormat="1" ht="15" x14ac:dyDescent="0.25"/>
    <row r="184" customFormat="1" ht="15" x14ac:dyDescent="0.25"/>
    <row r="185" customFormat="1" ht="15" x14ac:dyDescent="0.25"/>
    <row r="186" customFormat="1" ht="15" x14ac:dyDescent="0.25"/>
    <row r="187" customFormat="1" ht="15" x14ac:dyDescent="0.25"/>
    <row r="188" customFormat="1" ht="15" x14ac:dyDescent="0.25"/>
    <row r="189" customFormat="1" ht="15" x14ac:dyDescent="0.25"/>
    <row r="190" customFormat="1" ht="15" x14ac:dyDescent="0.25"/>
    <row r="191" customFormat="1" ht="15" x14ac:dyDescent="0.25"/>
    <row r="192" customFormat="1" ht="15" x14ac:dyDescent="0.25"/>
    <row r="193" customFormat="1" ht="15" x14ac:dyDescent="0.25"/>
    <row r="194" customFormat="1" ht="15" x14ac:dyDescent="0.25"/>
    <row r="195" customFormat="1" ht="15" x14ac:dyDescent="0.25"/>
    <row r="196" customFormat="1" ht="15" x14ac:dyDescent="0.25"/>
    <row r="197" customFormat="1" ht="15" x14ac:dyDescent="0.25"/>
    <row r="198" customFormat="1" ht="15" x14ac:dyDescent="0.25"/>
    <row r="199" customFormat="1" ht="15" x14ac:dyDescent="0.25"/>
    <row r="200" customFormat="1" ht="15" x14ac:dyDescent="0.25"/>
    <row r="201" customFormat="1" ht="15" x14ac:dyDescent="0.25"/>
    <row r="202" customFormat="1" ht="15" x14ac:dyDescent="0.25"/>
    <row r="203" customFormat="1" ht="15" x14ac:dyDescent="0.25"/>
    <row r="204" customFormat="1" ht="15" x14ac:dyDescent="0.25"/>
    <row r="205" customFormat="1" ht="15" x14ac:dyDescent="0.25"/>
    <row r="206" customFormat="1" ht="15" x14ac:dyDescent="0.25"/>
    <row r="207" customFormat="1" ht="15" x14ac:dyDescent="0.25"/>
    <row r="208" customFormat="1" ht="15" x14ac:dyDescent="0.25"/>
    <row r="209" customFormat="1" ht="15" x14ac:dyDescent="0.25"/>
    <row r="210" customFormat="1" ht="15" x14ac:dyDescent="0.25"/>
    <row r="211" customFormat="1" ht="15" x14ac:dyDescent="0.25"/>
    <row r="212" customFormat="1" ht="15" x14ac:dyDescent="0.25"/>
    <row r="213" customFormat="1" ht="15" x14ac:dyDescent="0.25"/>
    <row r="214" customFormat="1" ht="15" x14ac:dyDescent="0.25"/>
    <row r="215" customFormat="1" ht="15" x14ac:dyDescent="0.25"/>
    <row r="216" customFormat="1" ht="15" x14ac:dyDescent="0.25"/>
    <row r="217" customFormat="1" ht="15" x14ac:dyDescent="0.25"/>
    <row r="218" customFormat="1" ht="15" x14ac:dyDescent="0.25"/>
    <row r="219" customFormat="1" ht="15" x14ac:dyDescent="0.25"/>
    <row r="220" customFormat="1" ht="15" x14ac:dyDescent="0.25"/>
    <row r="221" customFormat="1" ht="15" x14ac:dyDescent="0.25"/>
    <row r="222" customFormat="1" ht="15" x14ac:dyDescent="0.25"/>
    <row r="223" customFormat="1" ht="15" x14ac:dyDescent="0.25"/>
    <row r="224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  <row r="332" customFormat="1" ht="15" x14ac:dyDescent="0.25"/>
    <row r="333" customFormat="1" ht="15" x14ac:dyDescent="0.25"/>
    <row r="334" customFormat="1" ht="15" x14ac:dyDescent="0.25"/>
    <row r="335" customFormat="1" ht="15" x14ac:dyDescent="0.25"/>
    <row r="336" customFormat="1" ht="15" x14ac:dyDescent="0.25"/>
    <row r="337" customFormat="1" ht="15" x14ac:dyDescent="0.25"/>
    <row r="338" customFormat="1" ht="15" x14ac:dyDescent="0.25"/>
    <row r="339" customFormat="1" ht="15" x14ac:dyDescent="0.25"/>
    <row r="340" customFormat="1" ht="15" x14ac:dyDescent="0.25"/>
    <row r="341" customFormat="1" ht="15" x14ac:dyDescent="0.25"/>
    <row r="342" customFormat="1" ht="15" x14ac:dyDescent="0.25"/>
    <row r="343" customFormat="1" ht="15" x14ac:dyDescent="0.25"/>
    <row r="344" customFormat="1" ht="15" x14ac:dyDescent="0.25"/>
    <row r="345" customFormat="1" ht="15" x14ac:dyDescent="0.25"/>
    <row r="346" customFormat="1" ht="15" x14ac:dyDescent="0.25"/>
    <row r="347" customFormat="1" ht="15" x14ac:dyDescent="0.25"/>
    <row r="348" customFormat="1" ht="15" x14ac:dyDescent="0.25"/>
    <row r="349" customFormat="1" ht="15" x14ac:dyDescent="0.25"/>
    <row r="350" customFormat="1" ht="15" x14ac:dyDescent="0.25"/>
    <row r="351" customFormat="1" ht="15" x14ac:dyDescent="0.25"/>
    <row r="352" customFormat="1" ht="15" x14ac:dyDescent="0.25"/>
    <row r="353" customFormat="1" ht="15" x14ac:dyDescent="0.25"/>
    <row r="354" customFormat="1" ht="15" x14ac:dyDescent="0.25"/>
    <row r="355" customFormat="1" ht="15" x14ac:dyDescent="0.25"/>
    <row r="356" customFormat="1" ht="15" x14ac:dyDescent="0.25"/>
    <row r="357" customFormat="1" ht="15" x14ac:dyDescent="0.25"/>
    <row r="358" customFormat="1" ht="15" x14ac:dyDescent="0.25"/>
    <row r="359" customFormat="1" ht="15" x14ac:dyDescent="0.25"/>
    <row r="360" customFormat="1" ht="15" x14ac:dyDescent="0.25"/>
    <row r="361" customFormat="1" ht="15" x14ac:dyDescent="0.25"/>
    <row r="362" customFormat="1" ht="15" x14ac:dyDescent="0.25"/>
    <row r="363" customFormat="1" ht="15" x14ac:dyDescent="0.25"/>
    <row r="364" customFormat="1" ht="15" x14ac:dyDescent="0.25"/>
    <row r="365" customFormat="1" ht="15" x14ac:dyDescent="0.25"/>
    <row r="366" customFormat="1" ht="15" x14ac:dyDescent="0.25"/>
    <row r="367" customFormat="1" ht="15" x14ac:dyDescent="0.25"/>
    <row r="368" customFormat="1" ht="15" x14ac:dyDescent="0.25"/>
    <row r="369" customFormat="1" ht="15" x14ac:dyDescent="0.25"/>
    <row r="370" customFormat="1" ht="15" x14ac:dyDescent="0.25"/>
    <row r="371" customFormat="1" ht="15" x14ac:dyDescent="0.25"/>
    <row r="372" customFormat="1" ht="15" x14ac:dyDescent="0.25"/>
    <row r="373" customFormat="1" ht="15" x14ac:dyDescent="0.25"/>
    <row r="374" customFormat="1" ht="15" x14ac:dyDescent="0.25"/>
    <row r="375" customFormat="1" ht="15" x14ac:dyDescent="0.25"/>
    <row r="376" customFormat="1" ht="15" x14ac:dyDescent="0.25"/>
    <row r="377" customFormat="1" ht="15" x14ac:dyDescent="0.25"/>
    <row r="378" customFormat="1" ht="15" x14ac:dyDescent="0.25"/>
    <row r="379" customFormat="1" ht="15" x14ac:dyDescent="0.25"/>
    <row r="380" customFormat="1" ht="15" x14ac:dyDescent="0.25"/>
    <row r="381" customFormat="1" ht="15" x14ac:dyDescent="0.25"/>
    <row r="382" customFormat="1" ht="15" x14ac:dyDescent="0.25"/>
    <row r="383" customFormat="1" ht="15" x14ac:dyDescent="0.25"/>
    <row r="384" customFormat="1" ht="15" x14ac:dyDescent="0.25"/>
    <row r="385" customFormat="1" ht="15" x14ac:dyDescent="0.25"/>
    <row r="386" customFormat="1" ht="15" x14ac:dyDescent="0.25"/>
    <row r="387" customFormat="1" ht="15" x14ac:dyDescent="0.25"/>
    <row r="388" customFormat="1" ht="15" x14ac:dyDescent="0.25"/>
    <row r="389" customFormat="1" ht="15" x14ac:dyDescent="0.25"/>
    <row r="390" customFormat="1" ht="15" x14ac:dyDescent="0.25"/>
    <row r="391" customFormat="1" ht="15" x14ac:dyDescent="0.25"/>
    <row r="392" customFormat="1" ht="15" x14ac:dyDescent="0.25"/>
    <row r="393" customFormat="1" ht="15" x14ac:dyDescent="0.25"/>
    <row r="394" customFormat="1" ht="15" x14ac:dyDescent="0.25"/>
    <row r="395" customFormat="1" ht="15" x14ac:dyDescent="0.25"/>
    <row r="396" customFormat="1" ht="15" x14ac:dyDescent="0.25"/>
    <row r="397" customFormat="1" ht="15" x14ac:dyDescent="0.25"/>
    <row r="398" customFormat="1" ht="15" x14ac:dyDescent="0.25"/>
    <row r="399" customFormat="1" ht="15" x14ac:dyDescent="0.25"/>
    <row r="400" customFormat="1" ht="15" x14ac:dyDescent="0.25"/>
    <row r="401" customFormat="1" ht="15" x14ac:dyDescent="0.25"/>
    <row r="402" customFormat="1" ht="15" x14ac:dyDescent="0.25"/>
    <row r="403" customFormat="1" ht="15" x14ac:dyDescent="0.25"/>
    <row r="404" customFormat="1" ht="15" x14ac:dyDescent="0.25"/>
    <row r="405" customFormat="1" ht="15" x14ac:dyDescent="0.25"/>
    <row r="406" customFormat="1" ht="15" x14ac:dyDescent="0.25"/>
    <row r="407" customFormat="1" ht="15" x14ac:dyDescent="0.25"/>
    <row r="408" customFormat="1" ht="15" x14ac:dyDescent="0.25"/>
    <row r="409" customFormat="1" ht="15" x14ac:dyDescent="0.25"/>
    <row r="410" customFormat="1" ht="15" x14ac:dyDescent="0.25"/>
    <row r="411" customFormat="1" ht="15" x14ac:dyDescent="0.25"/>
    <row r="412" customFormat="1" ht="15" x14ac:dyDescent="0.25"/>
    <row r="413" customFormat="1" ht="15" x14ac:dyDescent="0.25"/>
    <row r="414" customFormat="1" ht="15" x14ac:dyDescent="0.25"/>
    <row r="415" customFormat="1" ht="15" x14ac:dyDescent="0.25"/>
    <row r="416" customFormat="1" ht="15" x14ac:dyDescent="0.25"/>
    <row r="417" customFormat="1" ht="15" x14ac:dyDescent="0.25"/>
    <row r="418" customFormat="1" ht="15" x14ac:dyDescent="0.25"/>
    <row r="419" customFormat="1" ht="15" x14ac:dyDescent="0.25"/>
    <row r="420" customFormat="1" ht="15" x14ac:dyDescent="0.25"/>
    <row r="421" customFormat="1" ht="15" x14ac:dyDescent="0.25"/>
    <row r="422" customFormat="1" ht="15" x14ac:dyDescent="0.25"/>
    <row r="423" customFormat="1" ht="15" x14ac:dyDescent="0.25"/>
    <row r="424" customFormat="1" ht="15" x14ac:dyDescent="0.25"/>
    <row r="425" customFormat="1" ht="15" x14ac:dyDescent="0.25"/>
    <row r="426" customFormat="1" ht="15" x14ac:dyDescent="0.25"/>
    <row r="427" customFormat="1" ht="15" x14ac:dyDescent="0.25"/>
    <row r="428" customFormat="1" ht="15" x14ac:dyDescent="0.25"/>
    <row r="429" customFormat="1" ht="15" x14ac:dyDescent="0.25"/>
    <row r="430" customFormat="1" ht="15" x14ac:dyDescent="0.25"/>
    <row r="431" customFormat="1" ht="15" x14ac:dyDescent="0.25"/>
    <row r="432" customFormat="1" ht="15" x14ac:dyDescent="0.25"/>
    <row r="433" customFormat="1" ht="15" x14ac:dyDescent="0.25"/>
    <row r="434" customFormat="1" ht="15" x14ac:dyDescent="0.25"/>
    <row r="435" customFormat="1" ht="15" x14ac:dyDescent="0.25"/>
    <row r="436" customFormat="1" ht="15" x14ac:dyDescent="0.25"/>
    <row r="437" customFormat="1" ht="15" x14ac:dyDescent="0.25"/>
    <row r="438" customFormat="1" ht="15" x14ac:dyDescent="0.25"/>
    <row r="439" customFormat="1" ht="15" x14ac:dyDescent="0.25"/>
    <row r="440" customFormat="1" ht="15" x14ac:dyDescent="0.25"/>
    <row r="441" customFormat="1" ht="15" x14ac:dyDescent="0.25"/>
    <row r="442" customFormat="1" ht="15" x14ac:dyDescent="0.25"/>
    <row r="443" customFormat="1" ht="15" x14ac:dyDescent="0.25"/>
    <row r="444" customFormat="1" ht="15" x14ac:dyDescent="0.25"/>
    <row r="445" customFormat="1" ht="15" x14ac:dyDescent="0.25"/>
    <row r="446" customFormat="1" ht="15" x14ac:dyDescent="0.25"/>
    <row r="447" customFormat="1" ht="15" x14ac:dyDescent="0.25"/>
    <row r="448" customFormat="1" ht="15" x14ac:dyDescent="0.25"/>
    <row r="449" customFormat="1" ht="15" x14ac:dyDescent="0.25"/>
    <row r="450" customFormat="1" ht="15" x14ac:dyDescent="0.25"/>
    <row r="451" customFormat="1" ht="15" x14ac:dyDescent="0.25"/>
    <row r="452" customFormat="1" ht="15" x14ac:dyDescent="0.25"/>
    <row r="453" customFormat="1" ht="15" x14ac:dyDescent="0.25"/>
    <row r="454" customFormat="1" ht="15" x14ac:dyDescent="0.25"/>
    <row r="455" customFormat="1" ht="15" x14ac:dyDescent="0.25"/>
    <row r="456" customFormat="1" ht="15" x14ac:dyDescent="0.25"/>
    <row r="457" customFormat="1" ht="15" x14ac:dyDescent="0.25"/>
    <row r="458" customFormat="1" ht="15" x14ac:dyDescent="0.25"/>
    <row r="459" customFormat="1" ht="15" x14ac:dyDescent="0.25"/>
    <row r="460" customFormat="1" ht="15" x14ac:dyDescent="0.25"/>
    <row r="461" customFormat="1" ht="15" x14ac:dyDescent="0.25"/>
    <row r="462" customFormat="1" ht="15" x14ac:dyDescent="0.25"/>
    <row r="463" customFormat="1" ht="15" x14ac:dyDescent="0.25"/>
    <row r="464" customFormat="1" ht="15" x14ac:dyDescent="0.25"/>
    <row r="465" customFormat="1" ht="15" x14ac:dyDescent="0.25"/>
    <row r="466" customFormat="1" ht="15" x14ac:dyDescent="0.25"/>
    <row r="467" customFormat="1" ht="15" x14ac:dyDescent="0.25"/>
    <row r="468" customFormat="1" ht="15" x14ac:dyDescent="0.25"/>
    <row r="469" customFormat="1" ht="15" x14ac:dyDescent="0.25"/>
    <row r="470" customFormat="1" ht="15" x14ac:dyDescent="0.25"/>
    <row r="471" customFormat="1" ht="15" x14ac:dyDescent="0.25"/>
    <row r="472" customFormat="1" ht="15" x14ac:dyDescent="0.25"/>
    <row r="473" customFormat="1" ht="15" x14ac:dyDescent="0.25"/>
    <row r="474" customFormat="1" ht="15" x14ac:dyDescent="0.25"/>
    <row r="475" customFormat="1" ht="15" x14ac:dyDescent="0.25"/>
    <row r="476" customFormat="1" ht="15" x14ac:dyDescent="0.25"/>
    <row r="477" customFormat="1" ht="15" x14ac:dyDescent="0.25"/>
    <row r="478" customFormat="1" ht="15" x14ac:dyDescent="0.25"/>
    <row r="479" customFormat="1" ht="15" x14ac:dyDescent="0.25"/>
    <row r="480" customFormat="1" ht="15" x14ac:dyDescent="0.25"/>
    <row r="481" customFormat="1" ht="15" x14ac:dyDescent="0.25"/>
    <row r="482" customFormat="1" ht="15" x14ac:dyDescent="0.25"/>
    <row r="483" customFormat="1" ht="15" x14ac:dyDescent="0.25"/>
    <row r="484" customFormat="1" ht="15" x14ac:dyDescent="0.25"/>
    <row r="485" customFormat="1" ht="15" x14ac:dyDescent="0.25"/>
    <row r="486" customFormat="1" ht="15" x14ac:dyDescent="0.25"/>
    <row r="487" customFormat="1" ht="15" x14ac:dyDescent="0.25"/>
    <row r="488" customFormat="1" ht="15" x14ac:dyDescent="0.25"/>
    <row r="489" customFormat="1" ht="15" x14ac:dyDescent="0.25"/>
    <row r="490" customFormat="1" ht="15" x14ac:dyDescent="0.25"/>
    <row r="491" customFormat="1" ht="15" x14ac:dyDescent="0.25"/>
    <row r="492" customFormat="1" ht="15" x14ac:dyDescent="0.25"/>
    <row r="493" customFormat="1" ht="15" x14ac:dyDescent="0.25"/>
    <row r="494" customFormat="1" ht="15" x14ac:dyDescent="0.25"/>
    <row r="495" customFormat="1" ht="15" x14ac:dyDescent="0.25"/>
    <row r="496" customFormat="1" ht="15" x14ac:dyDescent="0.25"/>
    <row r="497" customFormat="1" ht="15" x14ac:dyDescent="0.25"/>
    <row r="498" customFormat="1" ht="15" x14ac:dyDescent="0.25"/>
    <row r="499" customFormat="1" ht="15" x14ac:dyDescent="0.25"/>
    <row r="500" customFormat="1" ht="15" x14ac:dyDescent="0.25"/>
    <row r="501" customFormat="1" ht="15" x14ac:dyDescent="0.25"/>
    <row r="502" customFormat="1" ht="15" x14ac:dyDescent="0.25"/>
    <row r="503" customFormat="1" ht="15" x14ac:dyDescent="0.25"/>
    <row r="504" customFormat="1" ht="15" x14ac:dyDescent="0.25"/>
    <row r="505" customFormat="1" ht="15" x14ac:dyDescent="0.25"/>
    <row r="506" customFormat="1" ht="15" x14ac:dyDescent="0.25"/>
    <row r="507" customFormat="1" ht="15" x14ac:dyDescent="0.25"/>
    <row r="508" customFormat="1" ht="15" x14ac:dyDescent="0.25"/>
    <row r="509" customFormat="1" ht="15" x14ac:dyDescent="0.25"/>
    <row r="510" customFormat="1" ht="15" x14ac:dyDescent="0.25"/>
    <row r="511" customFormat="1" ht="15" x14ac:dyDescent="0.25"/>
    <row r="512" customFormat="1" ht="15" x14ac:dyDescent="0.25"/>
    <row r="513" customFormat="1" ht="15" x14ac:dyDescent="0.25"/>
    <row r="514" customFormat="1" ht="15" x14ac:dyDescent="0.25"/>
    <row r="515" customFormat="1" ht="15" x14ac:dyDescent="0.25"/>
    <row r="516" customFormat="1" ht="15" x14ac:dyDescent="0.25"/>
    <row r="517" customFormat="1" ht="15" x14ac:dyDescent="0.25"/>
    <row r="518" customFormat="1" ht="15" x14ac:dyDescent="0.25"/>
    <row r="519" customFormat="1" ht="15" x14ac:dyDescent="0.25"/>
    <row r="520" customFormat="1" ht="15" x14ac:dyDescent="0.25"/>
    <row r="521" customFormat="1" ht="15" x14ac:dyDescent="0.25"/>
    <row r="522" customFormat="1" ht="15" x14ac:dyDescent="0.25"/>
    <row r="523" customFormat="1" ht="15" x14ac:dyDescent="0.25"/>
    <row r="524" customFormat="1" ht="15" x14ac:dyDescent="0.25"/>
    <row r="525" customFormat="1" ht="15" x14ac:dyDescent="0.25"/>
    <row r="526" customFormat="1" ht="15" x14ac:dyDescent="0.25"/>
    <row r="527" customFormat="1" ht="15" x14ac:dyDescent="0.25"/>
    <row r="528" customFormat="1" ht="15" x14ac:dyDescent="0.25"/>
    <row r="529" customFormat="1" ht="15" x14ac:dyDescent="0.25"/>
    <row r="530" customFormat="1" ht="15" x14ac:dyDescent="0.25"/>
    <row r="531" customFormat="1" ht="15" x14ac:dyDescent="0.25"/>
    <row r="532" customFormat="1" ht="15" x14ac:dyDescent="0.25"/>
    <row r="533" customFormat="1" ht="15" x14ac:dyDescent="0.25"/>
    <row r="534" customFormat="1" ht="15" x14ac:dyDescent="0.25"/>
    <row r="535" customFormat="1" ht="15" x14ac:dyDescent="0.25"/>
    <row r="536" customFormat="1" ht="15" x14ac:dyDescent="0.25"/>
    <row r="537" customFormat="1" ht="15" x14ac:dyDescent="0.25"/>
    <row r="538" customFormat="1" ht="15" x14ac:dyDescent="0.25"/>
    <row r="539" customFormat="1" ht="15" x14ac:dyDescent="0.25"/>
    <row r="540" customFormat="1" ht="15" x14ac:dyDescent="0.25"/>
    <row r="541" customFormat="1" ht="15" x14ac:dyDescent="0.25"/>
    <row r="542" customFormat="1" ht="15" x14ac:dyDescent="0.25"/>
    <row r="543" customFormat="1" ht="15" x14ac:dyDescent="0.25"/>
    <row r="544" customFormat="1" ht="15" x14ac:dyDescent="0.25"/>
    <row r="545" customFormat="1" ht="15" x14ac:dyDescent="0.25"/>
    <row r="546" customFormat="1" ht="15" x14ac:dyDescent="0.25"/>
    <row r="547" customFormat="1" ht="15" x14ac:dyDescent="0.25"/>
    <row r="548" customFormat="1" ht="15" x14ac:dyDescent="0.25"/>
    <row r="549" customFormat="1" ht="15" x14ac:dyDescent="0.25"/>
    <row r="550" customFormat="1" ht="15" x14ac:dyDescent="0.25"/>
    <row r="551" customFormat="1" ht="15" x14ac:dyDescent="0.25"/>
    <row r="552" customFormat="1" ht="15" x14ac:dyDescent="0.25"/>
    <row r="553" customFormat="1" ht="15" x14ac:dyDescent="0.25"/>
    <row r="554" customFormat="1" ht="15" x14ac:dyDescent="0.25"/>
    <row r="555" customFormat="1" ht="15" x14ac:dyDescent="0.25"/>
    <row r="556" customFormat="1" ht="15" x14ac:dyDescent="0.25"/>
    <row r="557" customFormat="1" ht="15" x14ac:dyDescent="0.25"/>
    <row r="558" customFormat="1" ht="15" x14ac:dyDescent="0.25"/>
    <row r="559" customFormat="1" ht="15" x14ac:dyDescent="0.25"/>
    <row r="560" customFormat="1" ht="15" x14ac:dyDescent="0.25"/>
    <row r="561" customFormat="1" ht="15" x14ac:dyDescent="0.25"/>
    <row r="562" customFormat="1" ht="15" x14ac:dyDescent="0.25"/>
    <row r="563" customFormat="1" ht="15" x14ac:dyDescent="0.25"/>
    <row r="564" customFormat="1" ht="15" x14ac:dyDescent="0.25"/>
    <row r="565" customFormat="1" ht="15" x14ac:dyDescent="0.25"/>
    <row r="566" customFormat="1" ht="15" x14ac:dyDescent="0.25"/>
    <row r="567" customFormat="1" ht="15" x14ac:dyDescent="0.25"/>
    <row r="568" customFormat="1" ht="15" x14ac:dyDescent="0.25"/>
    <row r="569" customFormat="1" ht="15" x14ac:dyDescent="0.25"/>
    <row r="570" customFormat="1" ht="15" x14ac:dyDescent="0.25"/>
    <row r="571" customFormat="1" ht="15" x14ac:dyDescent="0.25"/>
    <row r="572" customFormat="1" ht="15" x14ac:dyDescent="0.25"/>
    <row r="573" customFormat="1" ht="15" x14ac:dyDescent="0.25"/>
    <row r="574" customFormat="1" ht="15" x14ac:dyDescent="0.25"/>
    <row r="575" customFormat="1" ht="15" x14ac:dyDescent="0.25"/>
    <row r="576" customFormat="1" ht="15" x14ac:dyDescent="0.25"/>
    <row r="577" customFormat="1" ht="15" x14ac:dyDescent="0.25"/>
    <row r="578" customFormat="1" ht="15" x14ac:dyDescent="0.25"/>
    <row r="579" customFormat="1" ht="15" x14ac:dyDescent="0.25"/>
    <row r="580" customFormat="1" ht="15" x14ac:dyDescent="0.25"/>
    <row r="581" customFormat="1" ht="15" x14ac:dyDescent="0.25"/>
    <row r="582" customFormat="1" ht="15" x14ac:dyDescent="0.25"/>
    <row r="583" customFormat="1" ht="15" x14ac:dyDescent="0.25"/>
    <row r="584" customFormat="1" ht="15" x14ac:dyDescent="0.25"/>
    <row r="585" customFormat="1" ht="15" x14ac:dyDescent="0.25"/>
    <row r="586" customFormat="1" ht="15" x14ac:dyDescent="0.25"/>
    <row r="587" customFormat="1" ht="15" x14ac:dyDescent="0.25"/>
    <row r="588" customFormat="1" ht="15" x14ac:dyDescent="0.25"/>
    <row r="589" customFormat="1" ht="15" x14ac:dyDescent="0.25"/>
    <row r="590" customFormat="1" ht="15" x14ac:dyDescent="0.25"/>
    <row r="591" customFormat="1" ht="15" x14ac:dyDescent="0.25"/>
    <row r="592" customFormat="1" ht="15" x14ac:dyDescent="0.25"/>
    <row r="593" customFormat="1" ht="15" x14ac:dyDescent="0.25"/>
    <row r="594" customFormat="1" ht="15" x14ac:dyDescent="0.25"/>
    <row r="595" customFormat="1" ht="15" x14ac:dyDescent="0.25"/>
    <row r="596" customFormat="1" ht="15" x14ac:dyDescent="0.25"/>
    <row r="597" customFormat="1" ht="15" x14ac:dyDescent="0.25"/>
    <row r="598" customFormat="1" ht="15" x14ac:dyDescent="0.25"/>
    <row r="599" customFormat="1" ht="15" x14ac:dyDescent="0.25"/>
    <row r="600" customFormat="1" ht="15" x14ac:dyDescent="0.25"/>
    <row r="601" customFormat="1" ht="15" x14ac:dyDescent="0.25"/>
    <row r="602" customFormat="1" ht="15" x14ac:dyDescent="0.25"/>
    <row r="603" customFormat="1" ht="15" x14ac:dyDescent="0.25"/>
    <row r="604" customFormat="1" ht="15" x14ac:dyDescent="0.25"/>
    <row r="605" customFormat="1" ht="15" x14ac:dyDescent="0.25"/>
    <row r="606" customFormat="1" ht="15" x14ac:dyDescent="0.25"/>
    <row r="607" customFormat="1" ht="15" x14ac:dyDescent="0.25"/>
    <row r="608" customFormat="1" ht="15" x14ac:dyDescent="0.25"/>
    <row r="609" customFormat="1" ht="15" x14ac:dyDescent="0.25"/>
    <row r="610" customFormat="1" ht="15" x14ac:dyDescent="0.25"/>
    <row r="611" customFormat="1" ht="15" x14ac:dyDescent="0.25"/>
    <row r="612" customFormat="1" ht="15" x14ac:dyDescent="0.25"/>
    <row r="613" customFormat="1" ht="15" x14ac:dyDescent="0.25"/>
    <row r="614" customFormat="1" ht="15" x14ac:dyDescent="0.25"/>
    <row r="615" customFormat="1" ht="15" x14ac:dyDescent="0.25"/>
    <row r="616" customFormat="1" ht="15" x14ac:dyDescent="0.25"/>
    <row r="617" customFormat="1" ht="15" x14ac:dyDescent="0.25"/>
    <row r="618" customFormat="1" ht="15" x14ac:dyDescent="0.25"/>
    <row r="619" customFormat="1" ht="15" x14ac:dyDescent="0.25"/>
    <row r="620" customFormat="1" ht="15" x14ac:dyDescent="0.25"/>
    <row r="621" customFormat="1" ht="15" x14ac:dyDescent="0.25"/>
    <row r="622" customFormat="1" ht="15" x14ac:dyDescent="0.25"/>
    <row r="623" customFormat="1" ht="15" x14ac:dyDescent="0.25"/>
    <row r="624" customFormat="1" ht="15" x14ac:dyDescent="0.25"/>
    <row r="625" customFormat="1" ht="15" x14ac:dyDescent="0.25"/>
    <row r="626" customFormat="1" ht="15" x14ac:dyDescent="0.25"/>
    <row r="627" customFormat="1" ht="15" x14ac:dyDescent="0.25"/>
    <row r="628" customFormat="1" ht="15" x14ac:dyDescent="0.25"/>
    <row r="629" customFormat="1" ht="15" x14ac:dyDescent="0.25"/>
    <row r="630" customFormat="1" ht="15" x14ac:dyDescent="0.25"/>
    <row r="631" customFormat="1" ht="15" x14ac:dyDescent="0.25"/>
    <row r="632" customFormat="1" ht="15" x14ac:dyDescent="0.25"/>
    <row r="633" customFormat="1" ht="15" x14ac:dyDescent="0.25"/>
    <row r="634" customFormat="1" ht="15" x14ac:dyDescent="0.25"/>
    <row r="635" customFormat="1" ht="15" x14ac:dyDescent="0.25"/>
    <row r="636" customFormat="1" ht="15" x14ac:dyDescent="0.25"/>
    <row r="637" customFormat="1" ht="15" x14ac:dyDescent="0.25"/>
    <row r="638" customFormat="1" ht="15" x14ac:dyDescent="0.25"/>
    <row r="639" customFormat="1" ht="15" x14ac:dyDescent="0.25"/>
    <row r="640" customFormat="1" ht="15" x14ac:dyDescent="0.25"/>
    <row r="641" customFormat="1" ht="15" x14ac:dyDescent="0.25"/>
    <row r="642" customFormat="1" ht="15" x14ac:dyDescent="0.25"/>
    <row r="643" customFormat="1" ht="15" x14ac:dyDescent="0.25"/>
    <row r="644" customFormat="1" ht="15" x14ac:dyDescent="0.25"/>
    <row r="645" customFormat="1" ht="15" x14ac:dyDescent="0.25"/>
    <row r="646" customFormat="1" ht="15" x14ac:dyDescent="0.25"/>
    <row r="647" customFormat="1" ht="15" x14ac:dyDescent="0.25"/>
    <row r="648" customFormat="1" ht="15" x14ac:dyDescent="0.25"/>
    <row r="649" customFormat="1" ht="15" x14ac:dyDescent="0.25"/>
    <row r="650" customFormat="1" ht="15" x14ac:dyDescent="0.25"/>
    <row r="651" customFormat="1" ht="15" x14ac:dyDescent="0.25"/>
    <row r="652" customFormat="1" ht="15" x14ac:dyDescent="0.25"/>
    <row r="653" customFormat="1" ht="15" x14ac:dyDescent="0.25"/>
    <row r="654" customFormat="1" ht="15" x14ac:dyDescent="0.25"/>
    <row r="655" customFormat="1" ht="15" x14ac:dyDescent="0.25"/>
    <row r="656" customFormat="1" ht="15" x14ac:dyDescent="0.25"/>
    <row r="657" customFormat="1" ht="15" x14ac:dyDescent="0.25"/>
    <row r="658" customFormat="1" ht="15" x14ac:dyDescent="0.25"/>
    <row r="659" customFormat="1" ht="15" x14ac:dyDescent="0.25"/>
    <row r="660" customFormat="1" ht="15" x14ac:dyDescent="0.25"/>
    <row r="661" customFormat="1" ht="15" x14ac:dyDescent="0.25"/>
    <row r="662" customFormat="1" ht="15" x14ac:dyDescent="0.25"/>
    <row r="663" customFormat="1" ht="15" x14ac:dyDescent="0.25"/>
    <row r="664" customFormat="1" ht="15" x14ac:dyDescent="0.25"/>
    <row r="665" customFormat="1" ht="15" x14ac:dyDescent="0.25"/>
    <row r="666" customFormat="1" ht="15" x14ac:dyDescent="0.25"/>
    <row r="667" customFormat="1" ht="15" x14ac:dyDescent="0.25"/>
    <row r="668" customFormat="1" ht="15" x14ac:dyDescent="0.25"/>
    <row r="669" customFormat="1" ht="15" x14ac:dyDescent="0.25"/>
    <row r="670" customFormat="1" ht="15" x14ac:dyDescent="0.25"/>
    <row r="671" customFormat="1" ht="15" x14ac:dyDescent="0.25"/>
    <row r="672" customFormat="1" ht="15" x14ac:dyDescent="0.25"/>
    <row r="673" customFormat="1" ht="15" x14ac:dyDescent="0.25"/>
    <row r="674" customFormat="1" ht="15" x14ac:dyDescent="0.25"/>
    <row r="675" customFormat="1" ht="15" x14ac:dyDescent="0.25"/>
    <row r="676" customFormat="1" ht="15" x14ac:dyDescent="0.25"/>
    <row r="677" customFormat="1" ht="15" x14ac:dyDescent="0.25"/>
    <row r="678" customFormat="1" ht="15" x14ac:dyDescent="0.25"/>
    <row r="679" customFormat="1" ht="15" x14ac:dyDescent="0.25"/>
    <row r="680" customFormat="1" ht="15" x14ac:dyDescent="0.25"/>
    <row r="681" customFormat="1" ht="15" x14ac:dyDescent="0.25"/>
    <row r="682" customFormat="1" ht="15" x14ac:dyDescent="0.25"/>
    <row r="683" customFormat="1" ht="15" x14ac:dyDescent="0.25"/>
    <row r="684" customFormat="1" ht="15" x14ac:dyDescent="0.25"/>
    <row r="685" customFormat="1" ht="15" x14ac:dyDescent="0.25"/>
    <row r="686" customFormat="1" ht="15" x14ac:dyDescent="0.25"/>
    <row r="687" customFormat="1" ht="15" x14ac:dyDescent="0.25"/>
    <row r="688" customFormat="1" ht="15" x14ac:dyDescent="0.25"/>
    <row r="689" customFormat="1" ht="15" x14ac:dyDescent="0.25"/>
    <row r="690" customFormat="1" ht="15" x14ac:dyDescent="0.25"/>
    <row r="691" customFormat="1" ht="15" x14ac:dyDescent="0.25"/>
    <row r="692" customFormat="1" ht="15" x14ac:dyDescent="0.25"/>
    <row r="693" customFormat="1" ht="15" x14ac:dyDescent="0.25"/>
    <row r="694" customFormat="1" ht="15" x14ac:dyDescent="0.25"/>
    <row r="695" customFormat="1" ht="15" x14ac:dyDescent="0.25"/>
    <row r="696" customFormat="1" ht="15" x14ac:dyDescent="0.25"/>
    <row r="697" customFormat="1" ht="15" x14ac:dyDescent="0.25"/>
    <row r="698" customFormat="1" ht="15" x14ac:dyDescent="0.25"/>
    <row r="699" customFormat="1" ht="15" x14ac:dyDescent="0.25"/>
    <row r="700" customFormat="1" ht="15" x14ac:dyDescent="0.25"/>
    <row r="701" customFormat="1" ht="15" x14ac:dyDescent="0.25"/>
    <row r="702" customFormat="1" ht="15" x14ac:dyDescent="0.25"/>
    <row r="703" customFormat="1" ht="15" x14ac:dyDescent="0.25"/>
    <row r="704" customFormat="1" ht="15" x14ac:dyDescent="0.25"/>
    <row r="705" customFormat="1" ht="15" x14ac:dyDescent="0.25"/>
    <row r="706" customFormat="1" ht="15" x14ac:dyDescent="0.25"/>
    <row r="707" customFormat="1" ht="15" x14ac:dyDescent="0.25"/>
    <row r="708" customFormat="1" ht="15" x14ac:dyDescent="0.25"/>
    <row r="709" customFormat="1" ht="15" x14ac:dyDescent="0.25"/>
    <row r="710" customFormat="1" ht="15" x14ac:dyDescent="0.25"/>
    <row r="711" customFormat="1" ht="15" x14ac:dyDescent="0.25"/>
    <row r="712" customFormat="1" ht="15" x14ac:dyDescent="0.25"/>
    <row r="713" customFormat="1" ht="15" x14ac:dyDescent="0.25"/>
    <row r="714" customFormat="1" ht="15" x14ac:dyDescent="0.25"/>
    <row r="715" customFormat="1" ht="15" x14ac:dyDescent="0.25"/>
    <row r="716" customFormat="1" ht="15" x14ac:dyDescent="0.25"/>
    <row r="717" customFormat="1" ht="15" x14ac:dyDescent="0.25"/>
    <row r="718" customFormat="1" ht="15" x14ac:dyDescent="0.25"/>
    <row r="719" customFormat="1" ht="15" x14ac:dyDescent="0.25"/>
    <row r="720" customFormat="1" ht="15" x14ac:dyDescent="0.25"/>
    <row r="721" customFormat="1" ht="15" x14ac:dyDescent="0.25"/>
    <row r="722" customFormat="1" ht="15" x14ac:dyDescent="0.25"/>
    <row r="723" customFormat="1" ht="15" x14ac:dyDescent="0.25"/>
    <row r="724" customFormat="1" ht="15" x14ac:dyDescent="0.25"/>
    <row r="725" customFormat="1" ht="15" x14ac:dyDescent="0.25"/>
    <row r="726" customFormat="1" ht="15" x14ac:dyDescent="0.25"/>
    <row r="727" customFormat="1" ht="15" x14ac:dyDescent="0.25"/>
    <row r="728" customFormat="1" ht="15" x14ac:dyDescent="0.25"/>
    <row r="729" customFormat="1" ht="15" x14ac:dyDescent="0.25"/>
    <row r="730" customFormat="1" ht="15" x14ac:dyDescent="0.25"/>
    <row r="731" customFormat="1" ht="15" x14ac:dyDescent="0.25"/>
    <row r="732" customFormat="1" ht="15" x14ac:dyDescent="0.25"/>
    <row r="733" customFormat="1" ht="15" x14ac:dyDescent="0.25"/>
    <row r="734" customFormat="1" ht="15" x14ac:dyDescent="0.25"/>
    <row r="735" customFormat="1" ht="15" x14ac:dyDescent="0.25"/>
    <row r="736" customFormat="1" ht="15" x14ac:dyDescent="0.25"/>
    <row r="737" customFormat="1" ht="15" x14ac:dyDescent="0.25"/>
    <row r="738" customFormat="1" ht="15" x14ac:dyDescent="0.25"/>
    <row r="739" customFormat="1" ht="15" x14ac:dyDescent="0.25"/>
    <row r="740" customFormat="1" ht="15" x14ac:dyDescent="0.25"/>
    <row r="741" customFormat="1" ht="15" x14ac:dyDescent="0.25"/>
    <row r="742" customFormat="1" ht="15" x14ac:dyDescent="0.25"/>
    <row r="743" customFormat="1" ht="15" x14ac:dyDescent="0.25"/>
    <row r="744" customFormat="1" ht="15" x14ac:dyDescent="0.25"/>
    <row r="745" customFormat="1" ht="15" x14ac:dyDescent="0.25"/>
    <row r="746" customFormat="1" ht="15" x14ac:dyDescent="0.25"/>
    <row r="747" customFormat="1" ht="15" x14ac:dyDescent="0.25"/>
    <row r="748" customFormat="1" ht="15" x14ac:dyDescent="0.25"/>
    <row r="749" customFormat="1" ht="15" x14ac:dyDescent="0.25"/>
    <row r="750" customFormat="1" ht="15" x14ac:dyDescent="0.25"/>
    <row r="751" customFormat="1" ht="15" x14ac:dyDescent="0.25"/>
    <row r="752" customFormat="1" ht="15" x14ac:dyDescent="0.25"/>
    <row r="753" customFormat="1" ht="15" x14ac:dyDescent="0.25"/>
    <row r="754" customFormat="1" ht="15" x14ac:dyDescent="0.25"/>
    <row r="755" customFormat="1" ht="15" x14ac:dyDescent="0.25"/>
    <row r="756" customFormat="1" ht="15" x14ac:dyDescent="0.25"/>
    <row r="757" customFormat="1" ht="15" x14ac:dyDescent="0.25"/>
    <row r="758" customFormat="1" ht="15" x14ac:dyDescent="0.25"/>
    <row r="759" customFormat="1" ht="15" x14ac:dyDescent="0.25"/>
    <row r="760" customFormat="1" ht="15" x14ac:dyDescent="0.25"/>
    <row r="761" customFormat="1" ht="15" x14ac:dyDescent="0.25"/>
    <row r="762" customFormat="1" ht="15" x14ac:dyDescent="0.25"/>
    <row r="763" customFormat="1" ht="15" x14ac:dyDescent="0.25"/>
    <row r="764" customFormat="1" ht="15" x14ac:dyDescent="0.25"/>
    <row r="765" customFormat="1" ht="15" x14ac:dyDescent="0.25"/>
    <row r="766" customFormat="1" ht="15" x14ac:dyDescent="0.25"/>
    <row r="767" customFormat="1" ht="15" x14ac:dyDescent="0.25"/>
    <row r="768" customFormat="1" ht="15" x14ac:dyDescent="0.25"/>
    <row r="769" customFormat="1" ht="15" x14ac:dyDescent="0.25"/>
    <row r="770" customFormat="1" ht="15" x14ac:dyDescent="0.25"/>
    <row r="771" customFormat="1" ht="15" x14ac:dyDescent="0.25"/>
    <row r="772" customFormat="1" ht="15" x14ac:dyDescent="0.25"/>
    <row r="773" customFormat="1" ht="15" x14ac:dyDescent="0.25"/>
    <row r="774" customFormat="1" ht="15" x14ac:dyDescent="0.25"/>
    <row r="775" customFormat="1" ht="15" x14ac:dyDescent="0.25"/>
    <row r="776" customFormat="1" ht="15" x14ac:dyDescent="0.25"/>
    <row r="777" customFormat="1" ht="15" x14ac:dyDescent="0.25"/>
    <row r="778" customFormat="1" ht="15" x14ac:dyDescent="0.25"/>
    <row r="779" customFormat="1" ht="15" x14ac:dyDescent="0.25"/>
    <row r="780" customFormat="1" ht="15" x14ac:dyDescent="0.25"/>
    <row r="781" customFormat="1" ht="15" x14ac:dyDescent="0.25"/>
    <row r="782" customFormat="1" ht="15" x14ac:dyDescent="0.25"/>
    <row r="783" customFormat="1" ht="15" x14ac:dyDescent="0.25"/>
    <row r="784" customFormat="1" ht="15" x14ac:dyDescent="0.25"/>
    <row r="785" customFormat="1" ht="15" x14ac:dyDescent="0.25"/>
    <row r="786" customFormat="1" ht="15" x14ac:dyDescent="0.25"/>
    <row r="787" customFormat="1" ht="15" x14ac:dyDescent="0.25"/>
    <row r="788" customFormat="1" ht="15" x14ac:dyDescent="0.25"/>
    <row r="789" customFormat="1" ht="15" x14ac:dyDescent="0.25"/>
    <row r="790" customFormat="1" ht="15" x14ac:dyDescent="0.25"/>
    <row r="791" customFormat="1" ht="15" x14ac:dyDescent="0.25"/>
    <row r="792" customFormat="1" ht="15" x14ac:dyDescent="0.25"/>
    <row r="793" customFormat="1" ht="15" x14ac:dyDescent="0.25"/>
    <row r="794" customFormat="1" ht="15" x14ac:dyDescent="0.25"/>
    <row r="795" customFormat="1" ht="15" x14ac:dyDescent="0.25"/>
    <row r="796" customFormat="1" ht="15" x14ac:dyDescent="0.25"/>
    <row r="797" customFormat="1" ht="15" x14ac:dyDescent="0.25"/>
    <row r="798" customFormat="1" ht="15" x14ac:dyDescent="0.25"/>
    <row r="799" customFormat="1" ht="15" x14ac:dyDescent="0.25"/>
    <row r="800" customFormat="1" ht="15" x14ac:dyDescent="0.25"/>
    <row r="801" customFormat="1" ht="15" x14ac:dyDescent="0.25"/>
    <row r="802" customFormat="1" ht="15" x14ac:dyDescent="0.25"/>
    <row r="803" customFormat="1" ht="15" x14ac:dyDescent="0.25"/>
    <row r="804" customFormat="1" ht="15" x14ac:dyDescent="0.25"/>
    <row r="805" customFormat="1" ht="15" x14ac:dyDescent="0.25"/>
    <row r="806" customFormat="1" ht="15" x14ac:dyDescent="0.25"/>
    <row r="807" customFormat="1" ht="15" x14ac:dyDescent="0.25"/>
    <row r="808" customFormat="1" ht="15" x14ac:dyDescent="0.25"/>
    <row r="809" customFormat="1" ht="15" x14ac:dyDescent="0.25"/>
    <row r="810" customFormat="1" ht="15" x14ac:dyDescent="0.25"/>
    <row r="811" customFormat="1" ht="15" x14ac:dyDescent="0.25"/>
    <row r="812" customFormat="1" ht="15" x14ac:dyDescent="0.25"/>
    <row r="813" customFormat="1" ht="15" x14ac:dyDescent="0.25"/>
    <row r="814" customFormat="1" ht="15" x14ac:dyDescent="0.25"/>
    <row r="815" customFormat="1" ht="15" x14ac:dyDescent="0.25"/>
    <row r="816" customFormat="1" ht="15" x14ac:dyDescent="0.25"/>
    <row r="817" customFormat="1" ht="15" x14ac:dyDescent="0.25"/>
    <row r="818" customFormat="1" ht="15" x14ac:dyDescent="0.25"/>
    <row r="819" customFormat="1" ht="15" x14ac:dyDescent="0.25"/>
    <row r="820" customFormat="1" ht="15" x14ac:dyDescent="0.25"/>
    <row r="821" customFormat="1" ht="15" x14ac:dyDescent="0.25"/>
    <row r="822" customFormat="1" ht="15" x14ac:dyDescent="0.25"/>
    <row r="823" customFormat="1" ht="15" x14ac:dyDescent="0.25"/>
    <row r="824" customFormat="1" ht="15" x14ac:dyDescent="0.25"/>
    <row r="825" customFormat="1" ht="15" x14ac:dyDescent="0.25"/>
    <row r="826" customFormat="1" ht="15" x14ac:dyDescent="0.25"/>
    <row r="827" customFormat="1" ht="15" x14ac:dyDescent="0.25"/>
    <row r="828" customFormat="1" ht="15" x14ac:dyDescent="0.25"/>
    <row r="829" customFormat="1" ht="15" x14ac:dyDescent="0.25"/>
    <row r="830" customFormat="1" ht="15" x14ac:dyDescent="0.25"/>
    <row r="831" customFormat="1" ht="15" x14ac:dyDescent="0.25"/>
    <row r="832" customFormat="1" ht="15" x14ac:dyDescent="0.25"/>
    <row r="833" customFormat="1" ht="15" x14ac:dyDescent="0.25"/>
    <row r="834" customFormat="1" ht="15" x14ac:dyDescent="0.25"/>
    <row r="835" customFormat="1" ht="15" x14ac:dyDescent="0.25"/>
    <row r="836" customFormat="1" ht="15" x14ac:dyDescent="0.25"/>
    <row r="837" customFormat="1" ht="15" x14ac:dyDescent="0.25"/>
    <row r="838" customFormat="1" ht="15" x14ac:dyDescent="0.25"/>
    <row r="839" customFormat="1" ht="15" x14ac:dyDescent="0.25"/>
    <row r="840" customFormat="1" ht="15" x14ac:dyDescent="0.25"/>
    <row r="841" customFormat="1" ht="15" x14ac:dyDescent="0.25"/>
    <row r="842" customFormat="1" ht="15" x14ac:dyDescent="0.25"/>
    <row r="843" customFormat="1" ht="15" x14ac:dyDescent="0.25"/>
    <row r="844" customFormat="1" ht="15" x14ac:dyDescent="0.25"/>
    <row r="845" customFormat="1" ht="15" x14ac:dyDescent="0.25"/>
    <row r="846" customFormat="1" ht="15" x14ac:dyDescent="0.25"/>
    <row r="847" customFormat="1" ht="15" x14ac:dyDescent="0.25"/>
    <row r="848" customFormat="1" ht="15" x14ac:dyDescent="0.25"/>
    <row r="849" customFormat="1" ht="15" x14ac:dyDescent="0.25"/>
    <row r="850" customFormat="1" ht="15" x14ac:dyDescent="0.25"/>
    <row r="851" customFormat="1" ht="15" x14ac:dyDescent="0.25"/>
    <row r="852" customFormat="1" ht="15" x14ac:dyDescent="0.25"/>
    <row r="853" customFormat="1" ht="15" x14ac:dyDescent="0.25"/>
    <row r="854" customFormat="1" ht="15" x14ac:dyDescent="0.25"/>
    <row r="855" customFormat="1" ht="15" x14ac:dyDescent="0.25"/>
    <row r="856" customFormat="1" ht="15" x14ac:dyDescent="0.25"/>
    <row r="857" customFormat="1" ht="15" x14ac:dyDescent="0.25"/>
    <row r="858" customFormat="1" ht="15" x14ac:dyDescent="0.25"/>
    <row r="859" customFormat="1" ht="15" x14ac:dyDescent="0.25"/>
    <row r="860" customFormat="1" ht="15" x14ac:dyDescent="0.25"/>
    <row r="861" customFormat="1" ht="15" x14ac:dyDescent="0.25"/>
    <row r="862" customFormat="1" ht="15" x14ac:dyDescent="0.25"/>
    <row r="863" customFormat="1" ht="15" x14ac:dyDescent="0.25"/>
    <row r="864" customFormat="1" ht="15" x14ac:dyDescent="0.25"/>
    <row r="865" customFormat="1" ht="15" x14ac:dyDescent="0.25"/>
    <row r="866" customFormat="1" ht="15" x14ac:dyDescent="0.25"/>
    <row r="867" customFormat="1" ht="15" x14ac:dyDescent="0.25"/>
    <row r="868" customFormat="1" ht="15" x14ac:dyDescent="0.25"/>
    <row r="869" customFormat="1" ht="15" x14ac:dyDescent="0.25"/>
    <row r="870" customFormat="1" ht="15" x14ac:dyDescent="0.25"/>
    <row r="871" customFormat="1" ht="15" x14ac:dyDescent="0.25"/>
    <row r="872" customFormat="1" ht="15" x14ac:dyDescent="0.25"/>
    <row r="873" customFormat="1" ht="15" x14ac:dyDescent="0.25"/>
    <row r="874" customFormat="1" ht="15" x14ac:dyDescent="0.25"/>
    <row r="875" customFormat="1" ht="15" x14ac:dyDescent="0.25"/>
    <row r="876" customFormat="1" ht="15" x14ac:dyDescent="0.25"/>
    <row r="877" customFormat="1" ht="15" x14ac:dyDescent="0.25"/>
    <row r="878" customFormat="1" ht="15" x14ac:dyDescent="0.25"/>
    <row r="879" customFormat="1" ht="15" x14ac:dyDescent="0.25"/>
    <row r="880" customFormat="1" ht="15" x14ac:dyDescent="0.25"/>
    <row r="881" customFormat="1" ht="15" x14ac:dyDescent="0.25"/>
    <row r="882" customFormat="1" ht="15" x14ac:dyDescent="0.25"/>
    <row r="883" customFormat="1" ht="15" x14ac:dyDescent="0.25"/>
    <row r="884" customFormat="1" ht="15" x14ac:dyDescent="0.25"/>
    <row r="885" customFormat="1" ht="15" x14ac:dyDescent="0.25"/>
    <row r="886" customFormat="1" ht="15" x14ac:dyDescent="0.25"/>
    <row r="887" customFormat="1" ht="15" x14ac:dyDescent="0.25"/>
    <row r="888" customFormat="1" ht="15" x14ac:dyDescent="0.25"/>
    <row r="889" customFormat="1" ht="15" x14ac:dyDescent="0.25"/>
    <row r="890" customFormat="1" ht="15" x14ac:dyDescent="0.25"/>
    <row r="891" customFormat="1" ht="15" x14ac:dyDescent="0.25"/>
    <row r="892" customFormat="1" ht="15" x14ac:dyDescent="0.25"/>
    <row r="893" customFormat="1" ht="15" x14ac:dyDescent="0.25"/>
    <row r="894" customFormat="1" ht="15" x14ac:dyDescent="0.25"/>
    <row r="895" customFormat="1" ht="15" x14ac:dyDescent="0.25"/>
    <row r="896" customFormat="1" ht="15" x14ac:dyDescent="0.25"/>
    <row r="897" customFormat="1" ht="15" x14ac:dyDescent="0.25"/>
    <row r="898" customFormat="1" ht="15" x14ac:dyDescent="0.25"/>
    <row r="899" customFormat="1" ht="15" x14ac:dyDescent="0.25"/>
    <row r="900" customFormat="1" ht="15" x14ac:dyDescent="0.25"/>
    <row r="901" customFormat="1" ht="15" x14ac:dyDescent="0.25"/>
    <row r="902" customFormat="1" ht="15" x14ac:dyDescent="0.25"/>
    <row r="903" customFormat="1" ht="15" x14ac:dyDescent="0.25"/>
    <row r="904" customFormat="1" ht="15" x14ac:dyDescent="0.25"/>
    <row r="905" customFormat="1" ht="15" x14ac:dyDescent="0.25"/>
    <row r="906" customFormat="1" ht="15" x14ac:dyDescent="0.25"/>
    <row r="907" customFormat="1" ht="15" x14ac:dyDescent="0.25"/>
    <row r="908" customFormat="1" ht="15" x14ac:dyDescent="0.25"/>
    <row r="909" customFormat="1" ht="15" x14ac:dyDescent="0.25"/>
    <row r="910" customFormat="1" ht="15" x14ac:dyDescent="0.25"/>
    <row r="911" customFormat="1" ht="15" x14ac:dyDescent="0.25"/>
    <row r="912" customFormat="1" ht="15" x14ac:dyDescent="0.25"/>
    <row r="913" customFormat="1" ht="15" x14ac:dyDescent="0.25"/>
    <row r="914" customFormat="1" ht="15" x14ac:dyDescent="0.25"/>
    <row r="915" customFormat="1" ht="15" x14ac:dyDescent="0.25"/>
    <row r="916" customFormat="1" ht="15" x14ac:dyDescent="0.25"/>
    <row r="917" customFormat="1" ht="15" x14ac:dyDescent="0.25"/>
    <row r="918" customFormat="1" ht="15" x14ac:dyDescent="0.25"/>
    <row r="919" customFormat="1" ht="15" x14ac:dyDescent="0.25"/>
    <row r="920" customFormat="1" ht="15" x14ac:dyDescent="0.25"/>
    <row r="921" customFormat="1" ht="15" x14ac:dyDescent="0.25"/>
    <row r="922" customFormat="1" ht="15" x14ac:dyDescent="0.25"/>
    <row r="923" customFormat="1" ht="15" x14ac:dyDescent="0.25"/>
    <row r="924" customFormat="1" ht="15" x14ac:dyDescent="0.25"/>
    <row r="925" customFormat="1" ht="15" x14ac:dyDescent="0.25"/>
    <row r="926" customFormat="1" ht="15" x14ac:dyDescent="0.25"/>
    <row r="927" customFormat="1" ht="15" x14ac:dyDescent="0.25"/>
    <row r="928" customFormat="1" ht="15" x14ac:dyDescent="0.25"/>
    <row r="929" customFormat="1" ht="15" x14ac:dyDescent="0.25"/>
    <row r="930" customFormat="1" ht="15" x14ac:dyDescent="0.25"/>
    <row r="931" customFormat="1" ht="15" x14ac:dyDescent="0.25"/>
    <row r="932" customFormat="1" ht="15" x14ac:dyDescent="0.25"/>
    <row r="933" customFormat="1" ht="15" x14ac:dyDescent="0.25"/>
    <row r="934" customFormat="1" ht="15" x14ac:dyDescent="0.25"/>
    <row r="935" customFormat="1" ht="15" x14ac:dyDescent="0.25"/>
    <row r="936" customFormat="1" ht="15" x14ac:dyDescent="0.25"/>
    <row r="937" customFormat="1" ht="15" x14ac:dyDescent="0.25"/>
    <row r="938" customFormat="1" ht="15" x14ac:dyDescent="0.25"/>
    <row r="939" customFormat="1" ht="15" x14ac:dyDescent="0.25"/>
    <row r="940" customFormat="1" ht="15" x14ac:dyDescent="0.25"/>
    <row r="941" customFormat="1" ht="15" x14ac:dyDescent="0.25"/>
    <row r="942" customFormat="1" ht="15" x14ac:dyDescent="0.25"/>
    <row r="943" customFormat="1" ht="15" x14ac:dyDescent="0.25"/>
    <row r="944" customFormat="1" ht="15" x14ac:dyDescent="0.25"/>
    <row r="945" customFormat="1" ht="15" x14ac:dyDescent="0.25"/>
    <row r="946" customFormat="1" ht="15" x14ac:dyDescent="0.25"/>
    <row r="947" customFormat="1" ht="15" x14ac:dyDescent="0.25"/>
    <row r="948" customFormat="1" ht="15" x14ac:dyDescent="0.25"/>
    <row r="949" customFormat="1" ht="15" x14ac:dyDescent="0.25"/>
    <row r="950" customFormat="1" ht="15" x14ac:dyDescent="0.25"/>
    <row r="951" customFormat="1" ht="15" x14ac:dyDescent="0.25"/>
    <row r="952" customFormat="1" ht="15" x14ac:dyDescent="0.25"/>
    <row r="953" customFormat="1" ht="15" x14ac:dyDescent="0.25"/>
    <row r="954" customFormat="1" ht="15" x14ac:dyDescent="0.25"/>
    <row r="955" customFormat="1" ht="15" x14ac:dyDescent="0.25"/>
    <row r="956" customFormat="1" ht="15" x14ac:dyDescent="0.25"/>
    <row r="957" customFormat="1" ht="15" x14ac:dyDescent="0.25"/>
    <row r="958" customFormat="1" ht="15" x14ac:dyDescent="0.25"/>
    <row r="959" customFormat="1" ht="15" x14ac:dyDescent="0.25"/>
    <row r="960" customFormat="1" ht="15" x14ac:dyDescent="0.25"/>
    <row r="961" customFormat="1" ht="15" x14ac:dyDescent="0.25"/>
    <row r="962" customFormat="1" ht="15" x14ac:dyDescent="0.25"/>
    <row r="963" customFormat="1" ht="15" x14ac:dyDescent="0.25"/>
    <row r="964" customFormat="1" ht="15" x14ac:dyDescent="0.25"/>
    <row r="965" customFormat="1" ht="15" x14ac:dyDescent="0.25"/>
    <row r="966" customFormat="1" ht="15" x14ac:dyDescent="0.25"/>
    <row r="967" customFormat="1" ht="15" x14ac:dyDescent="0.25"/>
    <row r="968" customFormat="1" ht="15" x14ac:dyDescent="0.25"/>
    <row r="969" customFormat="1" ht="15" x14ac:dyDescent="0.25"/>
    <row r="970" customFormat="1" ht="15" x14ac:dyDescent="0.25"/>
    <row r="971" customFormat="1" ht="15" x14ac:dyDescent="0.25"/>
    <row r="972" customFormat="1" ht="15" x14ac:dyDescent="0.25"/>
    <row r="973" customFormat="1" ht="15" x14ac:dyDescent="0.25"/>
    <row r="974" customFormat="1" ht="15" x14ac:dyDescent="0.25"/>
    <row r="975" customFormat="1" ht="15" x14ac:dyDescent="0.25"/>
    <row r="976" customFormat="1" ht="15" x14ac:dyDescent="0.25"/>
    <row r="977" customFormat="1" ht="15" x14ac:dyDescent="0.25"/>
    <row r="978" customFormat="1" ht="15" x14ac:dyDescent="0.25"/>
    <row r="979" customFormat="1" ht="15" x14ac:dyDescent="0.25"/>
    <row r="980" customFormat="1" ht="15" x14ac:dyDescent="0.25"/>
    <row r="981" customFormat="1" ht="15" x14ac:dyDescent="0.25"/>
    <row r="982" customFormat="1" ht="15" x14ac:dyDescent="0.25"/>
    <row r="983" customFormat="1" ht="15" x14ac:dyDescent="0.25"/>
    <row r="984" customFormat="1" ht="15" x14ac:dyDescent="0.25"/>
    <row r="985" customFormat="1" ht="15" x14ac:dyDescent="0.25"/>
    <row r="986" customFormat="1" ht="15" x14ac:dyDescent="0.25"/>
    <row r="987" customFormat="1" ht="15" x14ac:dyDescent="0.25"/>
    <row r="988" customFormat="1" ht="15" x14ac:dyDescent="0.25"/>
    <row r="989" customFormat="1" ht="15" x14ac:dyDescent="0.25"/>
    <row r="990" customFormat="1" ht="15" x14ac:dyDescent="0.25"/>
    <row r="991" customFormat="1" ht="15" x14ac:dyDescent="0.25"/>
    <row r="992" customFormat="1" ht="15" x14ac:dyDescent="0.25"/>
    <row r="993" customFormat="1" ht="15" x14ac:dyDescent="0.25"/>
    <row r="994" customFormat="1" ht="15" x14ac:dyDescent="0.25"/>
    <row r="995" customFormat="1" ht="15" x14ac:dyDescent="0.25"/>
    <row r="996" customFormat="1" ht="15" x14ac:dyDescent="0.25"/>
    <row r="997" customFormat="1" ht="15" x14ac:dyDescent="0.25"/>
    <row r="998" customFormat="1" ht="15" x14ac:dyDescent="0.25"/>
    <row r="999" customFormat="1" ht="15" x14ac:dyDescent="0.25"/>
    <row r="1000" customFormat="1" ht="15" x14ac:dyDescent="0.25"/>
    <row r="1001" customFormat="1" ht="15" x14ac:dyDescent="0.25"/>
    <row r="1002" customFormat="1" ht="15" x14ac:dyDescent="0.25"/>
    <row r="1003" customFormat="1" ht="15" x14ac:dyDescent="0.25"/>
    <row r="1004" customFormat="1" ht="15" x14ac:dyDescent="0.25"/>
    <row r="1005" customFormat="1" ht="15" x14ac:dyDescent="0.25"/>
    <row r="1006" customFormat="1" ht="15" x14ac:dyDescent="0.25"/>
    <row r="1007" customFormat="1" ht="15" x14ac:dyDescent="0.25"/>
    <row r="1008" customFormat="1" ht="15" x14ac:dyDescent="0.25"/>
    <row r="1009" customFormat="1" ht="15" x14ac:dyDescent="0.25"/>
    <row r="1010" customFormat="1" ht="15" x14ac:dyDescent="0.25"/>
    <row r="1011" customFormat="1" ht="15" x14ac:dyDescent="0.25"/>
    <row r="1012" customFormat="1" ht="15" x14ac:dyDescent="0.25"/>
    <row r="1013" customFormat="1" ht="15" x14ac:dyDescent="0.25"/>
    <row r="1014" customFormat="1" ht="15" x14ac:dyDescent="0.25"/>
    <row r="1015" customFormat="1" ht="15" x14ac:dyDescent="0.25"/>
    <row r="1016" customFormat="1" ht="15" x14ac:dyDescent="0.25"/>
    <row r="1017" customFormat="1" ht="15" x14ac:dyDescent="0.25"/>
    <row r="1018" customFormat="1" ht="15" x14ac:dyDescent="0.25"/>
    <row r="1019" customFormat="1" ht="15" x14ac:dyDescent="0.25"/>
    <row r="1020" customFormat="1" ht="15" x14ac:dyDescent="0.25"/>
    <row r="1021" customFormat="1" ht="15" x14ac:dyDescent="0.25"/>
    <row r="1022" customFormat="1" ht="15" x14ac:dyDescent="0.25"/>
    <row r="1023" customFormat="1" ht="15" x14ac:dyDescent="0.25"/>
    <row r="1024" customFormat="1" ht="15" x14ac:dyDescent="0.25"/>
    <row r="1025" customFormat="1" ht="15" x14ac:dyDescent="0.25"/>
    <row r="1026" customFormat="1" ht="15" x14ac:dyDescent="0.25"/>
    <row r="1027" customFormat="1" ht="15" x14ac:dyDescent="0.25"/>
    <row r="1028" customFormat="1" ht="15" x14ac:dyDescent="0.25"/>
    <row r="1029" customFormat="1" ht="15" x14ac:dyDescent="0.25"/>
    <row r="1030" customFormat="1" ht="15" x14ac:dyDescent="0.25"/>
    <row r="1031" customFormat="1" ht="15" x14ac:dyDescent="0.25"/>
    <row r="1032" customFormat="1" ht="15" x14ac:dyDescent="0.25"/>
    <row r="1033" customFormat="1" ht="15" x14ac:dyDescent="0.25"/>
    <row r="1034" customFormat="1" ht="15" x14ac:dyDescent="0.25"/>
    <row r="1035" customFormat="1" ht="15" x14ac:dyDescent="0.25"/>
    <row r="1036" customFormat="1" ht="15" x14ac:dyDescent="0.25"/>
    <row r="1037" customFormat="1" ht="15" x14ac:dyDescent="0.25"/>
    <row r="1038" customFormat="1" ht="15" x14ac:dyDescent="0.25"/>
    <row r="1039" customFormat="1" ht="15" x14ac:dyDescent="0.25"/>
    <row r="1040" customFormat="1" ht="15" x14ac:dyDescent="0.25"/>
    <row r="1041" customFormat="1" ht="15" x14ac:dyDescent="0.25"/>
    <row r="1042" customFormat="1" ht="15" x14ac:dyDescent="0.25"/>
    <row r="1043" customFormat="1" ht="15" x14ac:dyDescent="0.25"/>
    <row r="1044" customFormat="1" ht="15" x14ac:dyDescent="0.25"/>
    <row r="1045" customFormat="1" ht="15" x14ac:dyDescent="0.25"/>
    <row r="1046" customFormat="1" ht="15" x14ac:dyDescent="0.25"/>
    <row r="1047" customFormat="1" ht="15" x14ac:dyDescent="0.25"/>
    <row r="1048" customFormat="1" ht="15" x14ac:dyDescent="0.25"/>
    <row r="1049" customFormat="1" ht="15" x14ac:dyDescent="0.25"/>
    <row r="1050" customFormat="1" ht="15" x14ac:dyDescent="0.25"/>
    <row r="1051" customFormat="1" ht="15" x14ac:dyDescent="0.25"/>
    <row r="1052" customFormat="1" ht="15" x14ac:dyDescent="0.25"/>
    <row r="1053" customFormat="1" ht="15" x14ac:dyDescent="0.25"/>
    <row r="1054" customFormat="1" ht="15" x14ac:dyDescent="0.25"/>
    <row r="1055" customFormat="1" ht="15" x14ac:dyDescent="0.25"/>
    <row r="1056" customFormat="1" ht="15" x14ac:dyDescent="0.25"/>
    <row r="1057" customFormat="1" ht="15" x14ac:dyDescent="0.25"/>
    <row r="1058" customFormat="1" ht="15" x14ac:dyDescent="0.25"/>
    <row r="1059" customFormat="1" ht="15" x14ac:dyDescent="0.25"/>
    <row r="1060" customFormat="1" ht="15" x14ac:dyDescent="0.25"/>
    <row r="1061" customFormat="1" ht="15" x14ac:dyDescent="0.25"/>
    <row r="1062" customFormat="1" ht="15" x14ac:dyDescent="0.25"/>
    <row r="1063" customFormat="1" ht="15" x14ac:dyDescent="0.25"/>
    <row r="1064" customFormat="1" ht="15" x14ac:dyDescent="0.25"/>
    <row r="1065" customFormat="1" ht="15" x14ac:dyDescent="0.25"/>
    <row r="1066" customFormat="1" ht="15" x14ac:dyDescent="0.25"/>
    <row r="1067" customFormat="1" ht="15" x14ac:dyDescent="0.25"/>
    <row r="1068" customFormat="1" ht="15" x14ac:dyDescent="0.25"/>
    <row r="1069" customFormat="1" ht="15" x14ac:dyDescent="0.25"/>
    <row r="1070" customFormat="1" ht="15" x14ac:dyDescent="0.25"/>
    <row r="1071" customFormat="1" ht="15" x14ac:dyDescent="0.25"/>
    <row r="1072" customFormat="1" ht="15" x14ac:dyDescent="0.25"/>
    <row r="1073" customFormat="1" ht="15" x14ac:dyDescent="0.25"/>
    <row r="1074" customFormat="1" ht="15" x14ac:dyDescent="0.25"/>
    <row r="1075" customFormat="1" ht="15" x14ac:dyDescent="0.25"/>
    <row r="1076" customFormat="1" ht="15" x14ac:dyDescent="0.25"/>
    <row r="1077" customFormat="1" ht="15" x14ac:dyDescent="0.25"/>
    <row r="1078" customFormat="1" ht="15" x14ac:dyDescent="0.25"/>
    <row r="1079" customFormat="1" ht="15" x14ac:dyDescent="0.25"/>
    <row r="1080" customFormat="1" ht="15" x14ac:dyDescent="0.25"/>
    <row r="1081" customFormat="1" ht="15" x14ac:dyDescent="0.25"/>
    <row r="1082" customFormat="1" ht="15" x14ac:dyDescent="0.25"/>
    <row r="1083" customFormat="1" ht="15" x14ac:dyDescent="0.25"/>
    <row r="1084" customFormat="1" ht="15" x14ac:dyDescent="0.25"/>
    <row r="1085" customFormat="1" ht="15" x14ac:dyDescent="0.25"/>
    <row r="1086" customFormat="1" ht="15" x14ac:dyDescent="0.25"/>
    <row r="1087" customFormat="1" ht="15" x14ac:dyDescent="0.25"/>
  </sheetData>
  <sortState ref="B9:I46">
    <sortCondition descending="1" ref="F9:F46"/>
  </sortState>
  <mergeCells count="46">
    <mergeCell ref="A118:I119"/>
    <mergeCell ref="A88:I89"/>
    <mergeCell ref="A53:I53"/>
    <mergeCell ref="C56:C58"/>
    <mergeCell ref="D56:D58"/>
    <mergeCell ref="E56:E58"/>
    <mergeCell ref="F56:I56"/>
    <mergeCell ref="A57:A58"/>
    <mergeCell ref="B57:B58"/>
    <mergeCell ref="F57:F58"/>
    <mergeCell ref="G57:G58"/>
    <mergeCell ref="H57:H58"/>
    <mergeCell ref="I57:I58"/>
    <mergeCell ref="A56:B56"/>
    <mergeCell ref="F7:F8"/>
    <mergeCell ref="G7:G8"/>
    <mergeCell ref="A98:I98"/>
    <mergeCell ref="A103:A104"/>
    <mergeCell ref="B103:B104"/>
    <mergeCell ref="F103:F104"/>
    <mergeCell ref="G103:G104"/>
    <mergeCell ref="H103:H104"/>
    <mergeCell ref="C102:C104"/>
    <mergeCell ref="D102:D104"/>
    <mergeCell ref="E102:E104"/>
    <mergeCell ref="F102:I102"/>
    <mergeCell ref="I103:I104"/>
    <mergeCell ref="A99:I99"/>
    <mergeCell ref="A51:I51"/>
    <mergeCell ref="A52:I52"/>
    <mergeCell ref="H7:H8"/>
    <mergeCell ref="I7:I8"/>
    <mergeCell ref="A97:I97"/>
    <mergeCell ref="A100:I100"/>
    <mergeCell ref="A1:I1"/>
    <mergeCell ref="A2:I2"/>
    <mergeCell ref="A3:I3"/>
    <mergeCell ref="A4:I4"/>
    <mergeCell ref="A54:I54"/>
    <mergeCell ref="A6:B6"/>
    <mergeCell ref="C6:C8"/>
    <mergeCell ref="D6:D8"/>
    <mergeCell ref="E6:E8"/>
    <mergeCell ref="F6:I6"/>
    <mergeCell ref="A7:A8"/>
    <mergeCell ref="B7:B8"/>
  </mergeCells>
  <hyperlinks>
    <hyperlink ref="B16" r:id="rId1" display="https://iwwfed-ea.org/cableski/rl2025/wbw/index.php?skier=ISR392001647"/>
    <hyperlink ref="B28" r:id="rId2" display="https://iwwfed-ea.org/cableski/rl2025/wbw/index.php?skier=SVK062001561"/>
    <hyperlink ref="B18" r:id="rId3" display="https://iwwfed-ea.org/cableski/rl2025/wbw/index.php?skier=AUT652000927"/>
    <hyperlink ref="I18" r:id="rId4" tooltip="Austrian Open Cableski_x000d_Au-See Asten, Cableski_x000d_27.07.2025_x000d_Coeff:0,80 - Level:0,00" display="https://www.iwwfed-ea.org/cableski/25AUT008/"/>
    <hyperlink ref="B25" r:id="rId5" display="https://iwwfed-ea.org/cableski/rl2025/wbw/index.php?skier=GER582023886"/>
    <hyperlink ref="I24" r:id="rId6" tooltip="Biber Masters - Jump_x000d_Kirchheim_x000d_23.08.2025_x000d_Coeff:0,80 - Level:0,00" display="https://www.iwwfed-ea.org/cableski/25GER014/"/>
    <hyperlink ref="B20" r:id="rId7" display="https://iwwfed-ea.org/cableski/rl2025/wbw/index.php?skier=AUT982024277"/>
    <hyperlink ref="I29" r:id="rId8" tooltip="Deutsche Meisterschaft &amp; Dutch Championships_x000d_Alfsee Rieste_x000d_14.09.2025_x000d_Coeff:0,70 - Level:0,00" display="https://www.iwwfed-ea.org/cableski/25GER001/"/>
    <hyperlink ref="B17" r:id="rId9" display="https://iwwfed-ea.org/cableski/rl2025/wbw/index.php?skier=POL622001316"/>
    <hyperlink ref="I17" r:id="rId10" tooltip="GPX of Poland_x000d_Wake Zone Stawiki, Cableski_x000d_07.09.2025_x000d_Coeff:0,60 - Level:0,00" display="https://www.iwwfed-ea.org/cableski/25POL005/"/>
    <hyperlink ref="B33" r:id="rId11" display="https://iwwfed-ea.org/cableski/rl2025/wbw/index.php?skier=SVK152001558"/>
    <hyperlink ref="I33" r:id="rId12" tooltip="Austrian Open Cableski_x000d_Au-See Asten, Cableski_x000d_27.07.2025_x000d_Coeff:0,80 - Level:0,00" display="https://www.iwwfed-ea.org/cableski/25AUT008/"/>
    <hyperlink ref="B22" r:id="rId13" display="https://iwwfed-ea.org/cableski/rl2025/wbw/index.php?skier=POL982020513"/>
    <hyperlink ref="B37" r:id="rId14" display="https://iwwfed-ea.org/cableski/rl2025/wbw/index.php?skier=POL262001619"/>
    <hyperlink ref="I37" r:id="rId15" tooltip="GPX of Poland_x000d_Wake Zone Stawiki, Cableski_x000d_07.09.2025_x000d_Coeff:0,60 - Level:0,00" display="https://www.iwwfed-ea.org/cableski/25POL005/"/>
    <hyperlink ref="B34" r:id="rId16" display="https://iwwfed-ea.org/cableski/rl2025/wbw/index.php?skier=POL582023304"/>
    <hyperlink ref="I34" r:id="rId17" tooltip="GPX of Poland_x000d_Wake Zone Stawiki, Cableski_x000d_07.09.2025_x000d_Coeff:0,60 - Level:0,00" display="https://www.iwwfed-ea.org/cableski/25POL005/"/>
    <hyperlink ref="B32" r:id="rId18" display="https://iwwfed-ea.org/cableski/rl2025/wbw/index.php?skier=GER982016470"/>
    <hyperlink ref="B38" r:id="rId19" display="https://iwwfed-ea.org/cableski/rl2025/wbw/index.php?skier=GER842001729"/>
    <hyperlink ref="I38" r:id="rId20" tooltip="international Auerbrau-Cup 2025_x000d_Wasserski Club Kiefersfelden-Rosenheim_x000d_22.06.2025_x000d_Coeff:0,60 - Level:0,00" display="https://www.iwwfed-ea.org/cableski/25GER012/"/>
    <hyperlink ref="B9" r:id="rId21" display="https://iwwfed-ea.org/cableski/rl2025/wbw/index.php?skier=IWF100200003"/>
    <hyperlink ref="I9" r:id="rId22" tooltip="European Cable-ski  Open Championships_x000d_Beckum TwinCable_x000d_28.09.2025_x000d_Coeff:0,60 - Level:0,00" display="https://www.iwwfed-ea.org/cableski/25EURO14/"/>
    <hyperlink ref="B43" r:id="rId23" display="https://iwwfed-ea.org/cableski/rl2025/wbw/index.php?skier=POL982020520"/>
    <hyperlink ref="B29" r:id="rId24" display="https://iwwfed-ea.org/cableski/rl2025/wbw/index.php?skier=POL182001654"/>
    <hyperlink ref="B27" r:id="rId25" display="https://iwwfed-ea.org/cableski/rl2025/wbw/index.php?skier=AUT712000925"/>
    <hyperlink ref="I25" r:id="rId26" tooltip="OM 2025 Cableski_x000d_Au-See Asten, Cableski_x000d_13.09.2025_x000d_Coeff:0,50 - Level:0,00" display="https://www.iwwfed-ea.org/cableski/25AUT030/"/>
    <hyperlink ref="B40" r:id="rId27" display="https://iwwfed-ea.org/cableski/rl2025/wbw/index.php?skier=POL372001195"/>
    <hyperlink ref="I40" r:id="rId28" tooltip="Mistrzostwa Polski za wyciagiem_x000d_Wake Zone Stawiki, Cableski_x000d_07.09.2025_x000d_Coeff:0,50 - Level:0,00" display="https://www.iwwfed-ea.org/cableski/25POL006/"/>
    <hyperlink ref="B44" r:id="rId29" display="https://iwwfed-ea.org/cableski/rl2025/wbw/index.php?skier=ISR982001413"/>
    <hyperlink ref="B31" r:id="rId30" display="https://iwwfed-ea.org/cableski/rl2025/wbw/index.php?skier=SVK882001566"/>
    <hyperlink ref="B106" r:id="rId31" display="https://iwwfed-ea.org/cableski/rl2025/wbw/index.php?skier=GER842001729"/>
    <hyperlink ref="I106" r:id="rId32" tooltip="international Auerbrau-Cup 2025_x000d_Wasserski Club Kiefersfelden-Rosenheim_x000d_22.06.2025_x000d_Coeff:0,60 - Level:0,00" display="https://www.iwwfed-ea.org/cableski/25GER012/"/>
    <hyperlink ref="B116" r:id="rId33" display="https://iwwfed-ea.org/cableski/rl2025/wbw/index.php?skier=POL982020639"/>
    <hyperlink ref="I116" r:id="rId34" tooltip="Mistrzostwa Polski za wyciagiem_x000d_Wake Zone Stawiki, Cableski_x000d_07.09.2025_x000d_Coeff:0,50 - Level:0,00" display="https://www.iwwfed-ea.org/cableski/25POL006/"/>
    <hyperlink ref="B62" r:id="rId35" display="https://iwwfed-ea.org/cableski/rl2025/wbw/index.php?skier=GER672001573"/>
    <hyperlink ref="B60" r:id="rId36" display="https://iwwfed-ea.org/cableski/rl2025/wbw/index.php?skier=AUT982024277"/>
    <hyperlink ref="B63" r:id="rId37" display="https://iwwfed-ea.org/cableski/rl2025/wbw/index.php?skier=POL982020513"/>
    <hyperlink ref="B69" r:id="rId38" display="https://iwwfed-ea.org/cableski/rl2025/wbw/index.php?skier=POL582023304"/>
    <hyperlink ref="I69" r:id="rId39" tooltip="GPX of Poland_x000d_Wake Zone Stawiki, Cableski_x000d_07.09.2025_x000d_Coeff:0,60 - Level:0,00" display="https://www.iwwfed-ea.org/cableski/25POL005/"/>
    <hyperlink ref="B65" r:id="rId40" display="https://iwwfed-ea.org/cableski/rl2025/wbw/index.php?skier=GER982016470"/>
    <hyperlink ref="B80" r:id="rId41" display="https://iwwfed-ea.org/cableski/rl2025/wbw/index.php?skier=GER982016370"/>
    <hyperlink ref="B72" r:id="rId42" display="https://iwwfed-ea.org/cableski/rl2025/wbw/index.php?skier=GER842001729"/>
    <hyperlink ref="I72" r:id="rId43" tooltip="international Auerbrau-Cup 2025_x000d_Wasserski Club Kiefersfelden-Rosenheim_x000d_22.06.2025_x000d_Coeff:0,60 - Level:0,00" display="https://www.iwwfed-ea.org/cableski/25GER012/"/>
    <hyperlink ref="B76" r:id="rId44" display="https://iwwfed-ea.org/cableski/rl2025/wbw/index.php?skier=POL982020520"/>
    <hyperlink ref="B79" r:id="rId45" display="https://iwwfed-ea.org/cableski/rl2025/wbw/index.php?skier=POL762023298"/>
    <hyperlink ref="I79" r:id="rId46" tooltip="Mistrzostwa Polski za wyciagiem_x000d_Wake Zone Stawiki, Cableski_x000d_07.09.2025_x000d_Coeff:0,50 - Level:0,00" display="https://www.iwwfed-ea.org/cableski/25POL006/"/>
    <hyperlink ref="B81" r:id="rId47" display="https://iwwfed-ea.org/cableski/rl2025/wbw/index.php?skier=POL702023300"/>
    <hyperlink ref="I81" r:id="rId48" tooltip="GPX of Poland_x000d_Wake Zone Stawiki, Cableski_x000d_07.09.2025_x000d_Coeff:0,60 - Level:0,00" display="https://www.iwwfed-ea.org/cableski/25POL005/"/>
    <hyperlink ref="B77" r:id="rId49" display="https://iwwfed-ea.org/cableski/rl2025/wbw/index.php?skier=ISR982001413"/>
    <hyperlink ref="B82" r:id="rId50" display="https://iwwfed-ea.org/cableski/rl2025/wbw/index.php?skier=POL982020553"/>
    <hyperlink ref="I82" r:id="rId51" tooltip="Mistrzostwa Polski za wyciagiem_x000d_Wake Zone Stawiki, Cableski_x000d_07.09.2025_x000d_Coeff:0,50 - Level:0,00" display="https://www.iwwfed-ea.org/cableski/25POL006/"/>
    <hyperlink ref="B64" r:id="rId52" display="https://iwwfed-ea.org/cableski/rl2025/wbw/index.php?skier=SVK882001566"/>
    <hyperlink ref="B84" r:id="rId53" display="https://iwwfed-ea.org/cableski/rl2025/wbw/index.php?skier=SVK912001565"/>
    <hyperlink ref="I84" r:id="rId54" tooltip="Biber Cup II_x000d_Kirchheim_x000d_28.06.2025_x000d_Coeff:0,80 - Level:0,00" display="https://www.iwwfed-ea.org/cableski/25GER010/"/>
    <hyperlink ref="I43" r:id="rId55" display="https://www.iwwfed-ea.org/cableski/25POL006/"/>
    <hyperlink ref="I76" r:id="rId56" display="https://www.iwwfed-ea.org/cableski/25POL006/"/>
    <hyperlink ref="B114" r:id="rId57" display="https://iwwfed-ea.net/cableski/rl2026/wbw/index.php?skier=GER982016634"/>
    <hyperlink ref="I114" r:id="rId58" tooltip="Austrian Open Cableski 2026_x000d_Au-See Asten, Cableski_x000d_26.07.2026_x000d_Coeff:0,80 - Level:0,00" display="https://iwwfed-ea.net/cableski/26AUT003/"/>
    <hyperlink ref="I60" r:id="rId59" tooltip="Slovak Cableski Open Kosice 2026_x000d_Kosice_x000d_19.07.2026_x000d_Coeff:0,80 - Level:0,00" display="https://iwwfed-ea.net/cableski/26SVK004/"/>
    <hyperlink ref="I63" r:id="rId60" tooltip="GPX of Poland_x000d_Wake Zone Stawiki, Cableski_x000d_07.09.2025_x000d_Coeff:0,60 - Level:0,00" display="https://www.iwwfed-ea.org/cableski/25POL005/"/>
    <hyperlink ref="I62" r:id="rId61" tooltip="Slovak Cableski Open Kosice 2026_x000d_Kosice_x000d_19.07.2026_x000d_Coeff:0,80 - Level:0,00" display="https://iwwfed-ea.net/cableski/26SVK004/"/>
    <hyperlink ref="I64" r:id="rId62" tooltip="Slovak Cableski Open Kosice 2026_x000d_Kosice_x000d_19.07.2026_x000d_Coeff:0,80 - Level:0,00" display="https://iwwfed-ea.net/cableski/26SVK004/"/>
    <hyperlink ref="I77" r:id="rId63" tooltip="Netherlands National Open Cableski Championships a_x000d_ENTC_x000d_05.07.2026_x000d_Coeff:0,80 - Level:0,00" display="https://iwwfed-ea.net/cableski/26NED002/"/>
    <hyperlink ref="I16" r:id="rId64" tooltip="Slovak Cableski Open Kosice 2026_x000d_Kosice_x000d_19.07.2026_x000d_Coeff:0,80 - Level:0,00" display="https://iwwfed-ea.net/cableski/26SVK004/"/>
    <hyperlink ref="I30" r:id="rId65" tooltip="Netherlands National Open Cableski Championships a_x000d_ENTC_x000d_05.07.2026_x000d_Coeff:0,80 - Level:0,00" display="https://iwwfed-ea.net/cableski/26NED002/"/>
    <hyperlink ref="I44" r:id="rId66" tooltip="Netherlands National Open Cableski Championships a_x000d_ENTC_x000d_05.07.2026_x000d_Coeff:0,80 - Level:0,00" display="https://iwwfed-ea.net/cableski/26NED002/"/>
    <hyperlink ref="I80" r:id="rId67" tooltip="Deutsche Meisterschaft &amp; Dutch Championships_x000d_Alfsee Rieste_x000d_14.09.2025_x000d_Coeff:0,70 - Level:0,00" display="https://www.iwwfed-ea.org/cableski/25GER001/"/>
    <hyperlink ref="I65" r:id="rId68" tooltip="Slovak Cableski Open Kosice 2026_x000d_Kosice_x000d_19.07.2026_x000d_Coeff:0,80 - Level:0,00" display="https://iwwfed-ea.net/cableski/26SVK004/"/>
    <hyperlink ref="B111" r:id="rId69" display="https://iwwfed-ea.org/cableski/rl2025/wbw/index.php?skier=POL982020553"/>
    <hyperlink ref="I111" r:id="rId70" tooltip="Mistrzostwa Polski za wyciagiem_x000d_Wake Zone Stawiki, Cableski_x000d_07.09.2025_x000d_Coeff:0,50 - Level:0,00" display="https://www.iwwfed-ea.org/cableski/25POL006/"/>
    <hyperlink ref="I28" r:id="rId71" tooltip="Slovak Cableski Open Kosice 2026_x000d_Kosice_x000d_19.07.2026_x000d_Coeff:0,80 - Level:0,00" display="https://iwwfed-ea.net/cableski/26SVK004/"/>
    <hyperlink ref="I31" r:id="rId72" tooltip="Slovak Cableski Open Kosice 2026_x000d_Kosice_x000d_19.07.2026_x000d_Coeff:0,80 - Level:0,00" display="https://iwwfed-ea.net/cableski/26SVK004/"/>
    <hyperlink ref="I32" r:id="rId73" tooltip="Slovak Cableski Open Kosice 2026_x000d_Kosice_x000d_19.07.2026_x000d_Coeff:0,80 - Level:0,00" display="https://iwwfed-ea.net/cableski/26SVK004/"/>
    <hyperlink ref="B46" r:id="rId74" display="https://iwwfed-ea.org/cableski/rl2025/wbw/index.php?skier=POL762023298"/>
    <hyperlink ref="I46" r:id="rId75" tooltip="Mistrzostwa Polski za wyciagiem_x000d_Wake Zone Stawiki, Cableski_x000d_07.09.2025_x000d_Coeff:0,50 - Level:0,00" display="https://www.iwwfed-ea.org/cableski/25POL006/"/>
    <hyperlink ref="B21" r:id="rId76" display="https://iwwfed-ea.org/cableski/rl2025/wbw/index.php?skier=GER672001573"/>
    <hyperlink ref="I20" r:id="rId77" tooltip="Slovak Cableski Open Kosice 2026_x000d_Kosice_x000d_19.07.2026_x000d_Coeff:0,80 - Level:0,00" display="https://iwwfed-ea.net/cableski/26SVK004/"/>
    <hyperlink ref="I21" r:id="rId78" tooltip="Slovak Cableski Open Kosice 2026_x000d_Kosice_x000d_19.07.2026_x000d_Coeff:0,80 - Level:0,00" display="https://iwwfed-ea.net/cableski/26SVK004/"/>
    <hyperlink ref="I22" r:id="rId79" tooltip="GPX of Poland_x000d_Wake Zone Stawiki, Cableski_x000d_07.09.2025_x000d_Coeff:0,60 - Level:0,00" display="https://www.iwwfed-ea.org/cableski/25POL005/"/>
  </hyperlinks>
  <pageMargins left="0.67708333333333337" right="0.33333333333333331" top="0.39583333333333331" bottom="0.5" header="0.3" footer="0.23958333333333334"/>
  <pageSetup paperSize="9" orientation="portrait" horizontalDpi="0" verticalDpi="0" r:id="rId80"/>
  <headerFooter>
    <oddFooter xml:space="preserve">&amp;L&amp;9 ДРЛ №3  29.08.2026&amp;C э трамплин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96"/>
  <sheetViews>
    <sheetView view="pageBreakPreview" topLeftCell="A69" zoomScale="60" zoomScaleNormal="100" zoomScalePageLayoutView="89" workbookViewId="0">
      <selection activeCell="L18" sqref="L18"/>
    </sheetView>
  </sheetViews>
  <sheetFormatPr defaultRowHeight="15.75" x14ac:dyDescent="0.25"/>
  <cols>
    <col min="1" max="1" width="3.140625" style="142" customWidth="1"/>
    <col min="2" max="2" width="23.28515625" style="18" customWidth="1"/>
    <col min="3" max="3" width="7" style="212" customWidth="1"/>
    <col min="4" max="4" width="6.5703125" style="208" customWidth="1"/>
    <col min="5" max="5" width="6.140625" style="142" customWidth="1"/>
    <col min="6" max="6" width="14" style="202" customWidth="1"/>
    <col min="7" max="7" width="7.5703125" style="142" customWidth="1"/>
    <col min="8" max="8" width="10.28515625" style="142" customWidth="1"/>
    <col min="9" max="9" width="11.85546875" style="1" customWidth="1"/>
    <col min="10" max="10" width="9.140625" style="1" customWidth="1"/>
    <col min="11" max="11" width="11.140625" style="1" customWidth="1"/>
    <col min="12" max="12" width="10.140625" customWidth="1"/>
    <col min="13" max="13" width="10" customWidth="1"/>
    <col min="14" max="14" width="8.28515625" style="599" customWidth="1"/>
    <col min="259" max="259" width="4.140625" customWidth="1"/>
    <col min="260" max="260" width="20.7109375" customWidth="1"/>
    <col min="261" max="261" width="9.28515625" customWidth="1"/>
    <col min="262" max="262" width="8.85546875" customWidth="1"/>
    <col min="263" max="263" width="16.28515625" customWidth="1"/>
    <col min="264" max="264" width="6.85546875" customWidth="1"/>
    <col min="265" max="265" width="10.28515625" customWidth="1"/>
    <col min="266" max="266" width="12.7109375" customWidth="1"/>
    <col min="267" max="267" width="10.140625" customWidth="1"/>
    <col min="268" max="268" width="11.7109375" customWidth="1"/>
    <col min="269" max="269" width="10.28515625" customWidth="1"/>
    <col min="270" max="270" width="12" customWidth="1"/>
    <col min="515" max="515" width="4.140625" customWidth="1"/>
    <col min="516" max="516" width="20.7109375" customWidth="1"/>
    <col min="517" max="517" width="9.28515625" customWidth="1"/>
    <col min="518" max="518" width="8.85546875" customWidth="1"/>
    <col min="519" max="519" width="16.28515625" customWidth="1"/>
    <col min="520" max="520" width="6.85546875" customWidth="1"/>
    <col min="521" max="521" width="10.28515625" customWidth="1"/>
    <col min="522" max="522" width="12.7109375" customWidth="1"/>
    <col min="523" max="523" width="10.140625" customWidth="1"/>
    <col min="524" max="524" width="11.7109375" customWidth="1"/>
    <col min="525" max="525" width="10.28515625" customWidth="1"/>
    <col min="526" max="526" width="12" customWidth="1"/>
    <col min="771" max="771" width="4.140625" customWidth="1"/>
    <col min="772" max="772" width="20.7109375" customWidth="1"/>
    <col min="773" max="773" width="9.28515625" customWidth="1"/>
    <col min="774" max="774" width="8.85546875" customWidth="1"/>
    <col min="775" max="775" width="16.28515625" customWidth="1"/>
    <col min="776" max="776" width="6.85546875" customWidth="1"/>
    <col min="777" max="777" width="10.28515625" customWidth="1"/>
    <col min="778" max="778" width="12.7109375" customWidth="1"/>
    <col min="779" max="779" width="10.140625" customWidth="1"/>
    <col min="780" max="780" width="11.7109375" customWidth="1"/>
    <col min="781" max="781" width="10.28515625" customWidth="1"/>
    <col min="782" max="782" width="12" customWidth="1"/>
    <col min="1027" max="1027" width="4.140625" customWidth="1"/>
    <col min="1028" max="1028" width="20.7109375" customWidth="1"/>
    <col min="1029" max="1029" width="9.28515625" customWidth="1"/>
    <col min="1030" max="1030" width="8.85546875" customWidth="1"/>
    <col min="1031" max="1031" width="16.28515625" customWidth="1"/>
    <col min="1032" max="1032" width="6.85546875" customWidth="1"/>
    <col min="1033" max="1033" width="10.28515625" customWidth="1"/>
    <col min="1034" max="1034" width="12.7109375" customWidth="1"/>
    <col min="1035" max="1035" width="10.140625" customWidth="1"/>
    <col min="1036" max="1036" width="11.7109375" customWidth="1"/>
    <col min="1037" max="1037" width="10.28515625" customWidth="1"/>
    <col min="1038" max="1038" width="12" customWidth="1"/>
    <col min="1283" max="1283" width="4.140625" customWidth="1"/>
    <col min="1284" max="1284" width="20.7109375" customWidth="1"/>
    <col min="1285" max="1285" width="9.28515625" customWidth="1"/>
    <col min="1286" max="1286" width="8.85546875" customWidth="1"/>
    <col min="1287" max="1287" width="16.28515625" customWidth="1"/>
    <col min="1288" max="1288" width="6.85546875" customWidth="1"/>
    <col min="1289" max="1289" width="10.28515625" customWidth="1"/>
    <col min="1290" max="1290" width="12.7109375" customWidth="1"/>
    <col min="1291" max="1291" width="10.140625" customWidth="1"/>
    <col min="1292" max="1292" width="11.7109375" customWidth="1"/>
    <col min="1293" max="1293" width="10.28515625" customWidth="1"/>
    <col min="1294" max="1294" width="12" customWidth="1"/>
    <col min="1539" max="1539" width="4.140625" customWidth="1"/>
    <col min="1540" max="1540" width="20.7109375" customWidth="1"/>
    <col min="1541" max="1541" width="9.28515625" customWidth="1"/>
    <col min="1542" max="1542" width="8.85546875" customWidth="1"/>
    <col min="1543" max="1543" width="16.28515625" customWidth="1"/>
    <col min="1544" max="1544" width="6.85546875" customWidth="1"/>
    <col min="1545" max="1545" width="10.28515625" customWidth="1"/>
    <col min="1546" max="1546" width="12.7109375" customWidth="1"/>
    <col min="1547" max="1547" width="10.140625" customWidth="1"/>
    <col min="1548" max="1548" width="11.7109375" customWidth="1"/>
    <col min="1549" max="1549" width="10.28515625" customWidth="1"/>
    <col min="1550" max="1550" width="12" customWidth="1"/>
    <col min="1795" max="1795" width="4.140625" customWidth="1"/>
    <col min="1796" max="1796" width="20.7109375" customWidth="1"/>
    <col min="1797" max="1797" width="9.28515625" customWidth="1"/>
    <col min="1798" max="1798" width="8.85546875" customWidth="1"/>
    <col min="1799" max="1799" width="16.28515625" customWidth="1"/>
    <col min="1800" max="1800" width="6.85546875" customWidth="1"/>
    <col min="1801" max="1801" width="10.28515625" customWidth="1"/>
    <col min="1802" max="1802" width="12.7109375" customWidth="1"/>
    <col min="1803" max="1803" width="10.140625" customWidth="1"/>
    <col min="1804" max="1804" width="11.7109375" customWidth="1"/>
    <col min="1805" max="1805" width="10.28515625" customWidth="1"/>
    <col min="1806" max="1806" width="12" customWidth="1"/>
    <col min="2051" max="2051" width="4.140625" customWidth="1"/>
    <col min="2052" max="2052" width="20.7109375" customWidth="1"/>
    <col min="2053" max="2053" width="9.28515625" customWidth="1"/>
    <col min="2054" max="2054" width="8.85546875" customWidth="1"/>
    <col min="2055" max="2055" width="16.28515625" customWidth="1"/>
    <col min="2056" max="2056" width="6.85546875" customWidth="1"/>
    <col min="2057" max="2057" width="10.28515625" customWidth="1"/>
    <col min="2058" max="2058" width="12.7109375" customWidth="1"/>
    <col min="2059" max="2059" width="10.140625" customWidth="1"/>
    <col min="2060" max="2060" width="11.7109375" customWidth="1"/>
    <col min="2061" max="2061" width="10.28515625" customWidth="1"/>
    <col min="2062" max="2062" width="12" customWidth="1"/>
    <col min="2307" max="2307" width="4.140625" customWidth="1"/>
    <col min="2308" max="2308" width="20.7109375" customWidth="1"/>
    <col min="2309" max="2309" width="9.28515625" customWidth="1"/>
    <col min="2310" max="2310" width="8.85546875" customWidth="1"/>
    <col min="2311" max="2311" width="16.28515625" customWidth="1"/>
    <col min="2312" max="2312" width="6.85546875" customWidth="1"/>
    <col min="2313" max="2313" width="10.28515625" customWidth="1"/>
    <col min="2314" max="2314" width="12.7109375" customWidth="1"/>
    <col min="2315" max="2315" width="10.140625" customWidth="1"/>
    <col min="2316" max="2316" width="11.7109375" customWidth="1"/>
    <col min="2317" max="2317" width="10.28515625" customWidth="1"/>
    <col min="2318" max="2318" width="12" customWidth="1"/>
    <col min="2563" max="2563" width="4.140625" customWidth="1"/>
    <col min="2564" max="2564" width="20.7109375" customWidth="1"/>
    <col min="2565" max="2565" width="9.28515625" customWidth="1"/>
    <col min="2566" max="2566" width="8.85546875" customWidth="1"/>
    <col min="2567" max="2567" width="16.28515625" customWidth="1"/>
    <col min="2568" max="2568" width="6.85546875" customWidth="1"/>
    <col min="2569" max="2569" width="10.28515625" customWidth="1"/>
    <col min="2570" max="2570" width="12.7109375" customWidth="1"/>
    <col min="2571" max="2571" width="10.140625" customWidth="1"/>
    <col min="2572" max="2572" width="11.7109375" customWidth="1"/>
    <col min="2573" max="2573" width="10.28515625" customWidth="1"/>
    <col min="2574" max="2574" width="12" customWidth="1"/>
    <col min="2819" max="2819" width="4.140625" customWidth="1"/>
    <col min="2820" max="2820" width="20.7109375" customWidth="1"/>
    <col min="2821" max="2821" width="9.28515625" customWidth="1"/>
    <col min="2822" max="2822" width="8.85546875" customWidth="1"/>
    <col min="2823" max="2823" width="16.28515625" customWidth="1"/>
    <col min="2824" max="2824" width="6.85546875" customWidth="1"/>
    <col min="2825" max="2825" width="10.28515625" customWidth="1"/>
    <col min="2826" max="2826" width="12.7109375" customWidth="1"/>
    <col min="2827" max="2827" width="10.140625" customWidth="1"/>
    <col min="2828" max="2828" width="11.7109375" customWidth="1"/>
    <col min="2829" max="2829" width="10.28515625" customWidth="1"/>
    <col min="2830" max="2830" width="12" customWidth="1"/>
    <col min="3075" max="3075" width="4.140625" customWidth="1"/>
    <col min="3076" max="3076" width="20.7109375" customWidth="1"/>
    <col min="3077" max="3077" width="9.28515625" customWidth="1"/>
    <col min="3078" max="3078" width="8.85546875" customWidth="1"/>
    <col min="3079" max="3079" width="16.28515625" customWidth="1"/>
    <col min="3080" max="3080" width="6.85546875" customWidth="1"/>
    <col min="3081" max="3081" width="10.28515625" customWidth="1"/>
    <col min="3082" max="3082" width="12.7109375" customWidth="1"/>
    <col min="3083" max="3083" width="10.140625" customWidth="1"/>
    <col min="3084" max="3084" width="11.7109375" customWidth="1"/>
    <col min="3085" max="3085" width="10.28515625" customWidth="1"/>
    <col min="3086" max="3086" width="12" customWidth="1"/>
    <col min="3331" max="3331" width="4.140625" customWidth="1"/>
    <col min="3332" max="3332" width="20.7109375" customWidth="1"/>
    <col min="3333" max="3333" width="9.28515625" customWidth="1"/>
    <col min="3334" max="3334" width="8.85546875" customWidth="1"/>
    <col min="3335" max="3335" width="16.28515625" customWidth="1"/>
    <col min="3336" max="3336" width="6.85546875" customWidth="1"/>
    <col min="3337" max="3337" width="10.28515625" customWidth="1"/>
    <col min="3338" max="3338" width="12.7109375" customWidth="1"/>
    <col min="3339" max="3339" width="10.140625" customWidth="1"/>
    <col min="3340" max="3340" width="11.7109375" customWidth="1"/>
    <col min="3341" max="3341" width="10.28515625" customWidth="1"/>
    <col min="3342" max="3342" width="12" customWidth="1"/>
    <col min="3587" max="3587" width="4.140625" customWidth="1"/>
    <col min="3588" max="3588" width="20.7109375" customWidth="1"/>
    <col min="3589" max="3589" width="9.28515625" customWidth="1"/>
    <col min="3590" max="3590" width="8.85546875" customWidth="1"/>
    <col min="3591" max="3591" width="16.28515625" customWidth="1"/>
    <col min="3592" max="3592" width="6.85546875" customWidth="1"/>
    <col min="3593" max="3593" width="10.28515625" customWidth="1"/>
    <col min="3594" max="3594" width="12.7109375" customWidth="1"/>
    <col min="3595" max="3595" width="10.140625" customWidth="1"/>
    <col min="3596" max="3596" width="11.7109375" customWidth="1"/>
    <col min="3597" max="3597" width="10.28515625" customWidth="1"/>
    <col min="3598" max="3598" width="12" customWidth="1"/>
    <col min="3843" max="3843" width="4.140625" customWidth="1"/>
    <col min="3844" max="3844" width="20.7109375" customWidth="1"/>
    <col min="3845" max="3845" width="9.28515625" customWidth="1"/>
    <col min="3846" max="3846" width="8.85546875" customWidth="1"/>
    <col min="3847" max="3847" width="16.28515625" customWidth="1"/>
    <col min="3848" max="3848" width="6.85546875" customWidth="1"/>
    <col min="3849" max="3849" width="10.28515625" customWidth="1"/>
    <col min="3850" max="3850" width="12.7109375" customWidth="1"/>
    <col min="3851" max="3851" width="10.140625" customWidth="1"/>
    <col min="3852" max="3852" width="11.7109375" customWidth="1"/>
    <col min="3853" max="3853" width="10.28515625" customWidth="1"/>
    <col min="3854" max="3854" width="12" customWidth="1"/>
    <col min="4099" max="4099" width="4.140625" customWidth="1"/>
    <col min="4100" max="4100" width="20.7109375" customWidth="1"/>
    <col min="4101" max="4101" width="9.28515625" customWidth="1"/>
    <col min="4102" max="4102" width="8.85546875" customWidth="1"/>
    <col min="4103" max="4103" width="16.28515625" customWidth="1"/>
    <col min="4104" max="4104" width="6.85546875" customWidth="1"/>
    <col min="4105" max="4105" width="10.28515625" customWidth="1"/>
    <col min="4106" max="4106" width="12.7109375" customWidth="1"/>
    <col min="4107" max="4107" width="10.140625" customWidth="1"/>
    <col min="4108" max="4108" width="11.7109375" customWidth="1"/>
    <col min="4109" max="4109" width="10.28515625" customWidth="1"/>
    <col min="4110" max="4110" width="12" customWidth="1"/>
    <col min="4355" max="4355" width="4.140625" customWidth="1"/>
    <col min="4356" max="4356" width="20.7109375" customWidth="1"/>
    <col min="4357" max="4357" width="9.28515625" customWidth="1"/>
    <col min="4358" max="4358" width="8.85546875" customWidth="1"/>
    <col min="4359" max="4359" width="16.28515625" customWidth="1"/>
    <col min="4360" max="4360" width="6.85546875" customWidth="1"/>
    <col min="4361" max="4361" width="10.28515625" customWidth="1"/>
    <col min="4362" max="4362" width="12.7109375" customWidth="1"/>
    <col min="4363" max="4363" width="10.140625" customWidth="1"/>
    <col min="4364" max="4364" width="11.7109375" customWidth="1"/>
    <col min="4365" max="4365" width="10.28515625" customWidth="1"/>
    <col min="4366" max="4366" width="12" customWidth="1"/>
    <col min="4611" max="4611" width="4.140625" customWidth="1"/>
    <col min="4612" max="4612" width="20.7109375" customWidth="1"/>
    <col min="4613" max="4613" width="9.28515625" customWidth="1"/>
    <col min="4614" max="4614" width="8.85546875" customWidth="1"/>
    <col min="4615" max="4615" width="16.28515625" customWidth="1"/>
    <col min="4616" max="4616" width="6.85546875" customWidth="1"/>
    <col min="4617" max="4617" width="10.28515625" customWidth="1"/>
    <col min="4618" max="4618" width="12.7109375" customWidth="1"/>
    <col min="4619" max="4619" width="10.140625" customWidth="1"/>
    <col min="4620" max="4620" width="11.7109375" customWidth="1"/>
    <col min="4621" max="4621" width="10.28515625" customWidth="1"/>
    <col min="4622" max="4622" width="12" customWidth="1"/>
    <col min="4867" max="4867" width="4.140625" customWidth="1"/>
    <col min="4868" max="4868" width="20.7109375" customWidth="1"/>
    <col min="4869" max="4869" width="9.28515625" customWidth="1"/>
    <col min="4870" max="4870" width="8.85546875" customWidth="1"/>
    <col min="4871" max="4871" width="16.28515625" customWidth="1"/>
    <col min="4872" max="4872" width="6.85546875" customWidth="1"/>
    <col min="4873" max="4873" width="10.28515625" customWidth="1"/>
    <col min="4874" max="4874" width="12.7109375" customWidth="1"/>
    <col min="4875" max="4875" width="10.140625" customWidth="1"/>
    <col min="4876" max="4876" width="11.7109375" customWidth="1"/>
    <col min="4877" max="4877" width="10.28515625" customWidth="1"/>
    <col min="4878" max="4878" width="12" customWidth="1"/>
    <col min="5123" max="5123" width="4.140625" customWidth="1"/>
    <col min="5124" max="5124" width="20.7109375" customWidth="1"/>
    <col min="5125" max="5125" width="9.28515625" customWidth="1"/>
    <col min="5126" max="5126" width="8.85546875" customWidth="1"/>
    <col min="5127" max="5127" width="16.28515625" customWidth="1"/>
    <col min="5128" max="5128" width="6.85546875" customWidth="1"/>
    <col min="5129" max="5129" width="10.28515625" customWidth="1"/>
    <col min="5130" max="5130" width="12.7109375" customWidth="1"/>
    <col min="5131" max="5131" width="10.140625" customWidth="1"/>
    <col min="5132" max="5132" width="11.7109375" customWidth="1"/>
    <col min="5133" max="5133" width="10.28515625" customWidth="1"/>
    <col min="5134" max="5134" width="12" customWidth="1"/>
    <col min="5379" max="5379" width="4.140625" customWidth="1"/>
    <col min="5380" max="5380" width="20.7109375" customWidth="1"/>
    <col min="5381" max="5381" width="9.28515625" customWidth="1"/>
    <col min="5382" max="5382" width="8.85546875" customWidth="1"/>
    <col min="5383" max="5383" width="16.28515625" customWidth="1"/>
    <col min="5384" max="5384" width="6.85546875" customWidth="1"/>
    <col min="5385" max="5385" width="10.28515625" customWidth="1"/>
    <col min="5386" max="5386" width="12.7109375" customWidth="1"/>
    <col min="5387" max="5387" width="10.140625" customWidth="1"/>
    <col min="5388" max="5388" width="11.7109375" customWidth="1"/>
    <col min="5389" max="5389" width="10.28515625" customWidth="1"/>
    <col min="5390" max="5390" width="12" customWidth="1"/>
    <col min="5635" max="5635" width="4.140625" customWidth="1"/>
    <col min="5636" max="5636" width="20.7109375" customWidth="1"/>
    <col min="5637" max="5637" width="9.28515625" customWidth="1"/>
    <col min="5638" max="5638" width="8.85546875" customWidth="1"/>
    <col min="5639" max="5639" width="16.28515625" customWidth="1"/>
    <col min="5640" max="5640" width="6.85546875" customWidth="1"/>
    <col min="5641" max="5641" width="10.28515625" customWidth="1"/>
    <col min="5642" max="5642" width="12.7109375" customWidth="1"/>
    <col min="5643" max="5643" width="10.140625" customWidth="1"/>
    <col min="5644" max="5644" width="11.7109375" customWidth="1"/>
    <col min="5645" max="5645" width="10.28515625" customWidth="1"/>
    <col min="5646" max="5646" width="12" customWidth="1"/>
    <col min="5891" max="5891" width="4.140625" customWidth="1"/>
    <col min="5892" max="5892" width="20.7109375" customWidth="1"/>
    <col min="5893" max="5893" width="9.28515625" customWidth="1"/>
    <col min="5894" max="5894" width="8.85546875" customWidth="1"/>
    <col min="5895" max="5895" width="16.28515625" customWidth="1"/>
    <col min="5896" max="5896" width="6.85546875" customWidth="1"/>
    <col min="5897" max="5897" width="10.28515625" customWidth="1"/>
    <col min="5898" max="5898" width="12.7109375" customWidth="1"/>
    <col min="5899" max="5899" width="10.140625" customWidth="1"/>
    <col min="5900" max="5900" width="11.7109375" customWidth="1"/>
    <col min="5901" max="5901" width="10.28515625" customWidth="1"/>
    <col min="5902" max="5902" width="12" customWidth="1"/>
    <col min="6147" max="6147" width="4.140625" customWidth="1"/>
    <col min="6148" max="6148" width="20.7109375" customWidth="1"/>
    <col min="6149" max="6149" width="9.28515625" customWidth="1"/>
    <col min="6150" max="6150" width="8.85546875" customWidth="1"/>
    <col min="6151" max="6151" width="16.28515625" customWidth="1"/>
    <col min="6152" max="6152" width="6.85546875" customWidth="1"/>
    <col min="6153" max="6153" width="10.28515625" customWidth="1"/>
    <col min="6154" max="6154" width="12.7109375" customWidth="1"/>
    <col min="6155" max="6155" width="10.140625" customWidth="1"/>
    <col min="6156" max="6156" width="11.7109375" customWidth="1"/>
    <col min="6157" max="6157" width="10.28515625" customWidth="1"/>
    <col min="6158" max="6158" width="12" customWidth="1"/>
    <col min="6403" max="6403" width="4.140625" customWidth="1"/>
    <col min="6404" max="6404" width="20.7109375" customWidth="1"/>
    <col min="6405" max="6405" width="9.28515625" customWidth="1"/>
    <col min="6406" max="6406" width="8.85546875" customWidth="1"/>
    <col min="6407" max="6407" width="16.28515625" customWidth="1"/>
    <col min="6408" max="6408" width="6.85546875" customWidth="1"/>
    <col min="6409" max="6409" width="10.28515625" customWidth="1"/>
    <col min="6410" max="6410" width="12.7109375" customWidth="1"/>
    <col min="6411" max="6411" width="10.140625" customWidth="1"/>
    <col min="6412" max="6412" width="11.7109375" customWidth="1"/>
    <col min="6413" max="6413" width="10.28515625" customWidth="1"/>
    <col min="6414" max="6414" width="12" customWidth="1"/>
    <col min="6659" max="6659" width="4.140625" customWidth="1"/>
    <col min="6660" max="6660" width="20.7109375" customWidth="1"/>
    <col min="6661" max="6661" width="9.28515625" customWidth="1"/>
    <col min="6662" max="6662" width="8.85546875" customWidth="1"/>
    <col min="6663" max="6663" width="16.28515625" customWidth="1"/>
    <col min="6664" max="6664" width="6.85546875" customWidth="1"/>
    <col min="6665" max="6665" width="10.28515625" customWidth="1"/>
    <col min="6666" max="6666" width="12.7109375" customWidth="1"/>
    <col min="6667" max="6667" width="10.140625" customWidth="1"/>
    <col min="6668" max="6668" width="11.7109375" customWidth="1"/>
    <col min="6669" max="6669" width="10.28515625" customWidth="1"/>
    <col min="6670" max="6670" width="12" customWidth="1"/>
    <col min="6915" max="6915" width="4.140625" customWidth="1"/>
    <col min="6916" max="6916" width="20.7109375" customWidth="1"/>
    <col min="6917" max="6917" width="9.28515625" customWidth="1"/>
    <col min="6918" max="6918" width="8.85546875" customWidth="1"/>
    <col min="6919" max="6919" width="16.28515625" customWidth="1"/>
    <col min="6920" max="6920" width="6.85546875" customWidth="1"/>
    <col min="6921" max="6921" width="10.28515625" customWidth="1"/>
    <col min="6922" max="6922" width="12.7109375" customWidth="1"/>
    <col min="6923" max="6923" width="10.140625" customWidth="1"/>
    <col min="6924" max="6924" width="11.7109375" customWidth="1"/>
    <col min="6925" max="6925" width="10.28515625" customWidth="1"/>
    <col min="6926" max="6926" width="12" customWidth="1"/>
    <col min="7171" max="7171" width="4.140625" customWidth="1"/>
    <col min="7172" max="7172" width="20.7109375" customWidth="1"/>
    <col min="7173" max="7173" width="9.28515625" customWidth="1"/>
    <col min="7174" max="7174" width="8.85546875" customWidth="1"/>
    <col min="7175" max="7175" width="16.28515625" customWidth="1"/>
    <col min="7176" max="7176" width="6.85546875" customWidth="1"/>
    <col min="7177" max="7177" width="10.28515625" customWidth="1"/>
    <col min="7178" max="7178" width="12.7109375" customWidth="1"/>
    <col min="7179" max="7179" width="10.140625" customWidth="1"/>
    <col min="7180" max="7180" width="11.7109375" customWidth="1"/>
    <col min="7181" max="7181" width="10.28515625" customWidth="1"/>
    <col min="7182" max="7182" width="12" customWidth="1"/>
    <col min="7427" max="7427" width="4.140625" customWidth="1"/>
    <col min="7428" max="7428" width="20.7109375" customWidth="1"/>
    <col min="7429" max="7429" width="9.28515625" customWidth="1"/>
    <col min="7430" max="7430" width="8.85546875" customWidth="1"/>
    <col min="7431" max="7431" width="16.28515625" customWidth="1"/>
    <col min="7432" max="7432" width="6.85546875" customWidth="1"/>
    <col min="7433" max="7433" width="10.28515625" customWidth="1"/>
    <col min="7434" max="7434" width="12.7109375" customWidth="1"/>
    <col min="7435" max="7435" width="10.140625" customWidth="1"/>
    <col min="7436" max="7436" width="11.7109375" customWidth="1"/>
    <col min="7437" max="7437" width="10.28515625" customWidth="1"/>
    <col min="7438" max="7438" width="12" customWidth="1"/>
    <col min="7683" max="7683" width="4.140625" customWidth="1"/>
    <col min="7684" max="7684" width="20.7109375" customWidth="1"/>
    <col min="7685" max="7685" width="9.28515625" customWidth="1"/>
    <col min="7686" max="7686" width="8.85546875" customWidth="1"/>
    <col min="7687" max="7687" width="16.28515625" customWidth="1"/>
    <col min="7688" max="7688" width="6.85546875" customWidth="1"/>
    <col min="7689" max="7689" width="10.28515625" customWidth="1"/>
    <col min="7690" max="7690" width="12.7109375" customWidth="1"/>
    <col min="7691" max="7691" width="10.140625" customWidth="1"/>
    <col min="7692" max="7692" width="11.7109375" customWidth="1"/>
    <col min="7693" max="7693" width="10.28515625" customWidth="1"/>
    <col min="7694" max="7694" width="12" customWidth="1"/>
    <col min="7939" max="7939" width="4.140625" customWidth="1"/>
    <col min="7940" max="7940" width="20.7109375" customWidth="1"/>
    <col min="7941" max="7941" width="9.28515625" customWidth="1"/>
    <col min="7942" max="7942" width="8.85546875" customWidth="1"/>
    <col min="7943" max="7943" width="16.28515625" customWidth="1"/>
    <col min="7944" max="7944" width="6.85546875" customWidth="1"/>
    <col min="7945" max="7945" width="10.28515625" customWidth="1"/>
    <col min="7946" max="7946" width="12.7109375" customWidth="1"/>
    <col min="7947" max="7947" width="10.140625" customWidth="1"/>
    <col min="7948" max="7948" width="11.7109375" customWidth="1"/>
    <col min="7949" max="7949" width="10.28515625" customWidth="1"/>
    <col min="7950" max="7950" width="12" customWidth="1"/>
    <col min="8195" max="8195" width="4.140625" customWidth="1"/>
    <col min="8196" max="8196" width="20.7109375" customWidth="1"/>
    <col min="8197" max="8197" width="9.28515625" customWidth="1"/>
    <col min="8198" max="8198" width="8.85546875" customWidth="1"/>
    <col min="8199" max="8199" width="16.28515625" customWidth="1"/>
    <col min="8200" max="8200" width="6.85546875" customWidth="1"/>
    <col min="8201" max="8201" width="10.28515625" customWidth="1"/>
    <col min="8202" max="8202" width="12.7109375" customWidth="1"/>
    <col min="8203" max="8203" width="10.140625" customWidth="1"/>
    <col min="8204" max="8204" width="11.7109375" customWidth="1"/>
    <col min="8205" max="8205" width="10.28515625" customWidth="1"/>
    <col min="8206" max="8206" width="12" customWidth="1"/>
    <col min="8451" max="8451" width="4.140625" customWidth="1"/>
    <col min="8452" max="8452" width="20.7109375" customWidth="1"/>
    <col min="8453" max="8453" width="9.28515625" customWidth="1"/>
    <col min="8454" max="8454" width="8.85546875" customWidth="1"/>
    <col min="8455" max="8455" width="16.28515625" customWidth="1"/>
    <col min="8456" max="8456" width="6.85546875" customWidth="1"/>
    <col min="8457" max="8457" width="10.28515625" customWidth="1"/>
    <col min="8458" max="8458" width="12.7109375" customWidth="1"/>
    <col min="8459" max="8459" width="10.140625" customWidth="1"/>
    <col min="8460" max="8460" width="11.7109375" customWidth="1"/>
    <col min="8461" max="8461" width="10.28515625" customWidth="1"/>
    <col min="8462" max="8462" width="12" customWidth="1"/>
    <col min="8707" max="8707" width="4.140625" customWidth="1"/>
    <col min="8708" max="8708" width="20.7109375" customWidth="1"/>
    <col min="8709" max="8709" width="9.28515625" customWidth="1"/>
    <col min="8710" max="8710" width="8.85546875" customWidth="1"/>
    <col min="8711" max="8711" width="16.28515625" customWidth="1"/>
    <col min="8712" max="8712" width="6.85546875" customWidth="1"/>
    <col min="8713" max="8713" width="10.28515625" customWidth="1"/>
    <col min="8714" max="8714" width="12.7109375" customWidth="1"/>
    <col min="8715" max="8715" width="10.140625" customWidth="1"/>
    <col min="8716" max="8716" width="11.7109375" customWidth="1"/>
    <col min="8717" max="8717" width="10.28515625" customWidth="1"/>
    <col min="8718" max="8718" width="12" customWidth="1"/>
    <col min="8963" max="8963" width="4.140625" customWidth="1"/>
    <col min="8964" max="8964" width="20.7109375" customWidth="1"/>
    <col min="8965" max="8965" width="9.28515625" customWidth="1"/>
    <col min="8966" max="8966" width="8.85546875" customWidth="1"/>
    <col min="8967" max="8967" width="16.28515625" customWidth="1"/>
    <col min="8968" max="8968" width="6.85546875" customWidth="1"/>
    <col min="8969" max="8969" width="10.28515625" customWidth="1"/>
    <col min="8970" max="8970" width="12.7109375" customWidth="1"/>
    <col min="8971" max="8971" width="10.140625" customWidth="1"/>
    <col min="8972" max="8972" width="11.7109375" customWidth="1"/>
    <col min="8973" max="8973" width="10.28515625" customWidth="1"/>
    <col min="8974" max="8974" width="12" customWidth="1"/>
    <col min="9219" max="9219" width="4.140625" customWidth="1"/>
    <col min="9220" max="9220" width="20.7109375" customWidth="1"/>
    <col min="9221" max="9221" width="9.28515625" customWidth="1"/>
    <col min="9222" max="9222" width="8.85546875" customWidth="1"/>
    <col min="9223" max="9223" width="16.28515625" customWidth="1"/>
    <col min="9224" max="9224" width="6.85546875" customWidth="1"/>
    <col min="9225" max="9225" width="10.28515625" customWidth="1"/>
    <col min="9226" max="9226" width="12.7109375" customWidth="1"/>
    <col min="9227" max="9227" width="10.140625" customWidth="1"/>
    <col min="9228" max="9228" width="11.7109375" customWidth="1"/>
    <col min="9229" max="9229" width="10.28515625" customWidth="1"/>
    <col min="9230" max="9230" width="12" customWidth="1"/>
    <col min="9475" max="9475" width="4.140625" customWidth="1"/>
    <col min="9476" max="9476" width="20.7109375" customWidth="1"/>
    <col min="9477" max="9477" width="9.28515625" customWidth="1"/>
    <col min="9478" max="9478" width="8.85546875" customWidth="1"/>
    <col min="9479" max="9479" width="16.28515625" customWidth="1"/>
    <col min="9480" max="9480" width="6.85546875" customWidth="1"/>
    <col min="9481" max="9481" width="10.28515625" customWidth="1"/>
    <col min="9482" max="9482" width="12.7109375" customWidth="1"/>
    <col min="9483" max="9483" width="10.140625" customWidth="1"/>
    <col min="9484" max="9484" width="11.7109375" customWidth="1"/>
    <col min="9485" max="9485" width="10.28515625" customWidth="1"/>
    <col min="9486" max="9486" width="12" customWidth="1"/>
    <col min="9731" max="9731" width="4.140625" customWidth="1"/>
    <col min="9732" max="9732" width="20.7109375" customWidth="1"/>
    <col min="9733" max="9733" width="9.28515625" customWidth="1"/>
    <col min="9734" max="9734" width="8.85546875" customWidth="1"/>
    <col min="9735" max="9735" width="16.28515625" customWidth="1"/>
    <col min="9736" max="9736" width="6.85546875" customWidth="1"/>
    <col min="9737" max="9737" width="10.28515625" customWidth="1"/>
    <col min="9738" max="9738" width="12.7109375" customWidth="1"/>
    <col min="9739" max="9739" width="10.140625" customWidth="1"/>
    <col min="9740" max="9740" width="11.7109375" customWidth="1"/>
    <col min="9741" max="9741" width="10.28515625" customWidth="1"/>
    <col min="9742" max="9742" width="12" customWidth="1"/>
    <col min="9987" max="9987" width="4.140625" customWidth="1"/>
    <col min="9988" max="9988" width="20.7109375" customWidth="1"/>
    <col min="9989" max="9989" width="9.28515625" customWidth="1"/>
    <col min="9990" max="9990" width="8.85546875" customWidth="1"/>
    <col min="9991" max="9991" width="16.28515625" customWidth="1"/>
    <col min="9992" max="9992" width="6.85546875" customWidth="1"/>
    <col min="9993" max="9993" width="10.28515625" customWidth="1"/>
    <col min="9994" max="9994" width="12.7109375" customWidth="1"/>
    <col min="9995" max="9995" width="10.140625" customWidth="1"/>
    <col min="9996" max="9996" width="11.7109375" customWidth="1"/>
    <col min="9997" max="9997" width="10.28515625" customWidth="1"/>
    <col min="9998" max="9998" width="12" customWidth="1"/>
    <col min="10243" max="10243" width="4.140625" customWidth="1"/>
    <col min="10244" max="10244" width="20.7109375" customWidth="1"/>
    <col min="10245" max="10245" width="9.28515625" customWidth="1"/>
    <col min="10246" max="10246" width="8.85546875" customWidth="1"/>
    <col min="10247" max="10247" width="16.28515625" customWidth="1"/>
    <col min="10248" max="10248" width="6.85546875" customWidth="1"/>
    <col min="10249" max="10249" width="10.28515625" customWidth="1"/>
    <col min="10250" max="10250" width="12.7109375" customWidth="1"/>
    <col min="10251" max="10251" width="10.140625" customWidth="1"/>
    <col min="10252" max="10252" width="11.7109375" customWidth="1"/>
    <col min="10253" max="10253" width="10.28515625" customWidth="1"/>
    <col min="10254" max="10254" width="12" customWidth="1"/>
    <col min="10499" max="10499" width="4.140625" customWidth="1"/>
    <col min="10500" max="10500" width="20.7109375" customWidth="1"/>
    <col min="10501" max="10501" width="9.28515625" customWidth="1"/>
    <col min="10502" max="10502" width="8.85546875" customWidth="1"/>
    <col min="10503" max="10503" width="16.28515625" customWidth="1"/>
    <col min="10504" max="10504" width="6.85546875" customWidth="1"/>
    <col min="10505" max="10505" width="10.28515625" customWidth="1"/>
    <col min="10506" max="10506" width="12.7109375" customWidth="1"/>
    <col min="10507" max="10507" width="10.140625" customWidth="1"/>
    <col min="10508" max="10508" width="11.7109375" customWidth="1"/>
    <col min="10509" max="10509" width="10.28515625" customWidth="1"/>
    <col min="10510" max="10510" width="12" customWidth="1"/>
    <col min="10755" max="10755" width="4.140625" customWidth="1"/>
    <col min="10756" max="10756" width="20.7109375" customWidth="1"/>
    <col min="10757" max="10757" width="9.28515625" customWidth="1"/>
    <col min="10758" max="10758" width="8.85546875" customWidth="1"/>
    <col min="10759" max="10759" width="16.28515625" customWidth="1"/>
    <col min="10760" max="10760" width="6.85546875" customWidth="1"/>
    <col min="10761" max="10761" width="10.28515625" customWidth="1"/>
    <col min="10762" max="10762" width="12.7109375" customWidth="1"/>
    <col min="10763" max="10763" width="10.140625" customWidth="1"/>
    <col min="10764" max="10764" width="11.7109375" customWidth="1"/>
    <col min="10765" max="10765" width="10.28515625" customWidth="1"/>
    <col min="10766" max="10766" width="12" customWidth="1"/>
    <col min="11011" max="11011" width="4.140625" customWidth="1"/>
    <col min="11012" max="11012" width="20.7109375" customWidth="1"/>
    <col min="11013" max="11013" width="9.28515625" customWidth="1"/>
    <col min="11014" max="11014" width="8.85546875" customWidth="1"/>
    <col min="11015" max="11015" width="16.28515625" customWidth="1"/>
    <col min="11016" max="11016" width="6.85546875" customWidth="1"/>
    <col min="11017" max="11017" width="10.28515625" customWidth="1"/>
    <col min="11018" max="11018" width="12.7109375" customWidth="1"/>
    <col min="11019" max="11019" width="10.140625" customWidth="1"/>
    <col min="11020" max="11020" width="11.7109375" customWidth="1"/>
    <col min="11021" max="11021" width="10.28515625" customWidth="1"/>
    <col min="11022" max="11022" width="12" customWidth="1"/>
    <col min="11267" max="11267" width="4.140625" customWidth="1"/>
    <col min="11268" max="11268" width="20.7109375" customWidth="1"/>
    <col min="11269" max="11269" width="9.28515625" customWidth="1"/>
    <col min="11270" max="11270" width="8.85546875" customWidth="1"/>
    <col min="11271" max="11271" width="16.28515625" customWidth="1"/>
    <col min="11272" max="11272" width="6.85546875" customWidth="1"/>
    <col min="11273" max="11273" width="10.28515625" customWidth="1"/>
    <col min="11274" max="11274" width="12.7109375" customWidth="1"/>
    <col min="11275" max="11275" width="10.140625" customWidth="1"/>
    <col min="11276" max="11276" width="11.7109375" customWidth="1"/>
    <col min="11277" max="11277" width="10.28515625" customWidth="1"/>
    <col min="11278" max="11278" width="12" customWidth="1"/>
    <col min="11523" max="11523" width="4.140625" customWidth="1"/>
    <col min="11524" max="11524" width="20.7109375" customWidth="1"/>
    <col min="11525" max="11525" width="9.28515625" customWidth="1"/>
    <col min="11526" max="11526" width="8.85546875" customWidth="1"/>
    <col min="11527" max="11527" width="16.28515625" customWidth="1"/>
    <col min="11528" max="11528" width="6.85546875" customWidth="1"/>
    <col min="11529" max="11529" width="10.28515625" customWidth="1"/>
    <col min="11530" max="11530" width="12.7109375" customWidth="1"/>
    <col min="11531" max="11531" width="10.140625" customWidth="1"/>
    <col min="11532" max="11532" width="11.7109375" customWidth="1"/>
    <col min="11533" max="11533" width="10.28515625" customWidth="1"/>
    <col min="11534" max="11534" width="12" customWidth="1"/>
    <col min="11779" max="11779" width="4.140625" customWidth="1"/>
    <col min="11780" max="11780" width="20.7109375" customWidth="1"/>
    <col min="11781" max="11781" width="9.28515625" customWidth="1"/>
    <col min="11782" max="11782" width="8.85546875" customWidth="1"/>
    <col min="11783" max="11783" width="16.28515625" customWidth="1"/>
    <col min="11784" max="11784" width="6.85546875" customWidth="1"/>
    <col min="11785" max="11785" width="10.28515625" customWidth="1"/>
    <col min="11786" max="11786" width="12.7109375" customWidth="1"/>
    <col min="11787" max="11787" width="10.140625" customWidth="1"/>
    <col min="11788" max="11788" width="11.7109375" customWidth="1"/>
    <col min="11789" max="11789" width="10.28515625" customWidth="1"/>
    <col min="11790" max="11790" width="12" customWidth="1"/>
    <col min="12035" max="12035" width="4.140625" customWidth="1"/>
    <col min="12036" max="12036" width="20.7109375" customWidth="1"/>
    <col min="12037" max="12037" width="9.28515625" customWidth="1"/>
    <col min="12038" max="12038" width="8.85546875" customWidth="1"/>
    <col min="12039" max="12039" width="16.28515625" customWidth="1"/>
    <col min="12040" max="12040" width="6.85546875" customWidth="1"/>
    <col min="12041" max="12041" width="10.28515625" customWidth="1"/>
    <col min="12042" max="12042" width="12.7109375" customWidth="1"/>
    <col min="12043" max="12043" width="10.140625" customWidth="1"/>
    <col min="12044" max="12044" width="11.7109375" customWidth="1"/>
    <col min="12045" max="12045" width="10.28515625" customWidth="1"/>
    <col min="12046" max="12046" width="12" customWidth="1"/>
    <col min="12291" max="12291" width="4.140625" customWidth="1"/>
    <col min="12292" max="12292" width="20.7109375" customWidth="1"/>
    <col min="12293" max="12293" width="9.28515625" customWidth="1"/>
    <col min="12294" max="12294" width="8.85546875" customWidth="1"/>
    <col min="12295" max="12295" width="16.28515625" customWidth="1"/>
    <col min="12296" max="12296" width="6.85546875" customWidth="1"/>
    <col min="12297" max="12297" width="10.28515625" customWidth="1"/>
    <col min="12298" max="12298" width="12.7109375" customWidth="1"/>
    <col min="12299" max="12299" width="10.140625" customWidth="1"/>
    <col min="12300" max="12300" width="11.7109375" customWidth="1"/>
    <col min="12301" max="12301" width="10.28515625" customWidth="1"/>
    <col min="12302" max="12302" width="12" customWidth="1"/>
    <col min="12547" max="12547" width="4.140625" customWidth="1"/>
    <col min="12548" max="12548" width="20.7109375" customWidth="1"/>
    <col min="12549" max="12549" width="9.28515625" customWidth="1"/>
    <col min="12550" max="12550" width="8.85546875" customWidth="1"/>
    <col min="12551" max="12551" width="16.28515625" customWidth="1"/>
    <col min="12552" max="12552" width="6.85546875" customWidth="1"/>
    <col min="12553" max="12553" width="10.28515625" customWidth="1"/>
    <col min="12554" max="12554" width="12.7109375" customWidth="1"/>
    <col min="12555" max="12555" width="10.140625" customWidth="1"/>
    <col min="12556" max="12556" width="11.7109375" customWidth="1"/>
    <col min="12557" max="12557" width="10.28515625" customWidth="1"/>
    <col min="12558" max="12558" width="12" customWidth="1"/>
    <col min="12803" max="12803" width="4.140625" customWidth="1"/>
    <col min="12804" max="12804" width="20.7109375" customWidth="1"/>
    <col min="12805" max="12805" width="9.28515625" customWidth="1"/>
    <col min="12806" max="12806" width="8.85546875" customWidth="1"/>
    <col min="12807" max="12807" width="16.28515625" customWidth="1"/>
    <col min="12808" max="12808" width="6.85546875" customWidth="1"/>
    <col min="12809" max="12809" width="10.28515625" customWidth="1"/>
    <col min="12810" max="12810" width="12.7109375" customWidth="1"/>
    <col min="12811" max="12811" width="10.140625" customWidth="1"/>
    <col min="12812" max="12812" width="11.7109375" customWidth="1"/>
    <col min="12813" max="12813" width="10.28515625" customWidth="1"/>
    <col min="12814" max="12814" width="12" customWidth="1"/>
    <col min="13059" max="13059" width="4.140625" customWidth="1"/>
    <col min="13060" max="13060" width="20.7109375" customWidth="1"/>
    <col min="13061" max="13061" width="9.28515625" customWidth="1"/>
    <col min="13062" max="13062" width="8.85546875" customWidth="1"/>
    <col min="13063" max="13063" width="16.28515625" customWidth="1"/>
    <col min="13064" max="13064" width="6.85546875" customWidth="1"/>
    <col min="13065" max="13065" width="10.28515625" customWidth="1"/>
    <col min="13066" max="13066" width="12.7109375" customWidth="1"/>
    <col min="13067" max="13067" width="10.140625" customWidth="1"/>
    <col min="13068" max="13068" width="11.7109375" customWidth="1"/>
    <col min="13069" max="13069" width="10.28515625" customWidth="1"/>
    <col min="13070" max="13070" width="12" customWidth="1"/>
    <col min="13315" max="13315" width="4.140625" customWidth="1"/>
    <col min="13316" max="13316" width="20.7109375" customWidth="1"/>
    <col min="13317" max="13317" width="9.28515625" customWidth="1"/>
    <col min="13318" max="13318" width="8.85546875" customWidth="1"/>
    <col min="13319" max="13319" width="16.28515625" customWidth="1"/>
    <col min="13320" max="13320" width="6.85546875" customWidth="1"/>
    <col min="13321" max="13321" width="10.28515625" customWidth="1"/>
    <col min="13322" max="13322" width="12.7109375" customWidth="1"/>
    <col min="13323" max="13323" width="10.140625" customWidth="1"/>
    <col min="13324" max="13324" width="11.7109375" customWidth="1"/>
    <col min="13325" max="13325" width="10.28515625" customWidth="1"/>
    <col min="13326" max="13326" width="12" customWidth="1"/>
    <col min="13571" max="13571" width="4.140625" customWidth="1"/>
    <col min="13572" max="13572" width="20.7109375" customWidth="1"/>
    <col min="13573" max="13573" width="9.28515625" customWidth="1"/>
    <col min="13574" max="13574" width="8.85546875" customWidth="1"/>
    <col min="13575" max="13575" width="16.28515625" customWidth="1"/>
    <col min="13576" max="13576" width="6.85546875" customWidth="1"/>
    <col min="13577" max="13577" width="10.28515625" customWidth="1"/>
    <col min="13578" max="13578" width="12.7109375" customWidth="1"/>
    <col min="13579" max="13579" width="10.140625" customWidth="1"/>
    <col min="13580" max="13580" width="11.7109375" customWidth="1"/>
    <col min="13581" max="13581" width="10.28515625" customWidth="1"/>
    <col min="13582" max="13582" width="12" customWidth="1"/>
    <col min="13827" max="13827" width="4.140625" customWidth="1"/>
    <col min="13828" max="13828" width="20.7109375" customWidth="1"/>
    <col min="13829" max="13829" width="9.28515625" customWidth="1"/>
    <col min="13830" max="13830" width="8.85546875" customWidth="1"/>
    <col min="13831" max="13831" width="16.28515625" customWidth="1"/>
    <col min="13832" max="13832" width="6.85546875" customWidth="1"/>
    <col min="13833" max="13833" width="10.28515625" customWidth="1"/>
    <col min="13834" max="13834" width="12.7109375" customWidth="1"/>
    <col min="13835" max="13835" width="10.140625" customWidth="1"/>
    <col min="13836" max="13836" width="11.7109375" customWidth="1"/>
    <col min="13837" max="13837" width="10.28515625" customWidth="1"/>
    <col min="13838" max="13838" width="12" customWidth="1"/>
    <col min="14083" max="14083" width="4.140625" customWidth="1"/>
    <col min="14084" max="14084" width="20.7109375" customWidth="1"/>
    <col min="14085" max="14085" width="9.28515625" customWidth="1"/>
    <col min="14086" max="14086" width="8.85546875" customWidth="1"/>
    <col min="14087" max="14087" width="16.28515625" customWidth="1"/>
    <col min="14088" max="14088" width="6.85546875" customWidth="1"/>
    <col min="14089" max="14089" width="10.28515625" customWidth="1"/>
    <col min="14090" max="14090" width="12.7109375" customWidth="1"/>
    <col min="14091" max="14091" width="10.140625" customWidth="1"/>
    <col min="14092" max="14092" width="11.7109375" customWidth="1"/>
    <col min="14093" max="14093" width="10.28515625" customWidth="1"/>
    <col min="14094" max="14094" width="12" customWidth="1"/>
    <col min="14339" max="14339" width="4.140625" customWidth="1"/>
    <col min="14340" max="14340" width="20.7109375" customWidth="1"/>
    <col min="14341" max="14341" width="9.28515625" customWidth="1"/>
    <col min="14342" max="14342" width="8.85546875" customWidth="1"/>
    <col min="14343" max="14343" width="16.28515625" customWidth="1"/>
    <col min="14344" max="14344" width="6.85546875" customWidth="1"/>
    <col min="14345" max="14345" width="10.28515625" customWidth="1"/>
    <col min="14346" max="14346" width="12.7109375" customWidth="1"/>
    <col min="14347" max="14347" width="10.140625" customWidth="1"/>
    <col min="14348" max="14348" width="11.7109375" customWidth="1"/>
    <col min="14349" max="14349" width="10.28515625" customWidth="1"/>
    <col min="14350" max="14350" width="12" customWidth="1"/>
    <col min="14595" max="14595" width="4.140625" customWidth="1"/>
    <col min="14596" max="14596" width="20.7109375" customWidth="1"/>
    <col min="14597" max="14597" width="9.28515625" customWidth="1"/>
    <col min="14598" max="14598" width="8.85546875" customWidth="1"/>
    <col min="14599" max="14599" width="16.28515625" customWidth="1"/>
    <col min="14600" max="14600" width="6.85546875" customWidth="1"/>
    <col min="14601" max="14601" width="10.28515625" customWidth="1"/>
    <col min="14602" max="14602" width="12.7109375" customWidth="1"/>
    <col min="14603" max="14603" width="10.140625" customWidth="1"/>
    <col min="14604" max="14604" width="11.7109375" customWidth="1"/>
    <col min="14605" max="14605" width="10.28515625" customWidth="1"/>
    <col min="14606" max="14606" width="12" customWidth="1"/>
    <col min="14851" max="14851" width="4.140625" customWidth="1"/>
    <col min="14852" max="14852" width="20.7109375" customWidth="1"/>
    <col min="14853" max="14853" width="9.28515625" customWidth="1"/>
    <col min="14854" max="14854" width="8.85546875" customWidth="1"/>
    <col min="14855" max="14855" width="16.28515625" customWidth="1"/>
    <col min="14856" max="14856" width="6.85546875" customWidth="1"/>
    <col min="14857" max="14857" width="10.28515625" customWidth="1"/>
    <col min="14858" max="14858" width="12.7109375" customWidth="1"/>
    <col min="14859" max="14859" width="10.140625" customWidth="1"/>
    <col min="14860" max="14860" width="11.7109375" customWidth="1"/>
    <col min="14861" max="14861" width="10.28515625" customWidth="1"/>
    <col min="14862" max="14862" width="12" customWidth="1"/>
    <col min="15107" max="15107" width="4.140625" customWidth="1"/>
    <col min="15108" max="15108" width="20.7109375" customWidth="1"/>
    <col min="15109" max="15109" width="9.28515625" customWidth="1"/>
    <col min="15110" max="15110" width="8.85546875" customWidth="1"/>
    <col min="15111" max="15111" width="16.28515625" customWidth="1"/>
    <col min="15112" max="15112" width="6.85546875" customWidth="1"/>
    <col min="15113" max="15113" width="10.28515625" customWidth="1"/>
    <col min="15114" max="15114" width="12.7109375" customWidth="1"/>
    <col min="15115" max="15115" width="10.140625" customWidth="1"/>
    <col min="15116" max="15116" width="11.7109375" customWidth="1"/>
    <col min="15117" max="15117" width="10.28515625" customWidth="1"/>
    <col min="15118" max="15118" width="12" customWidth="1"/>
    <col min="15363" max="15363" width="4.140625" customWidth="1"/>
    <col min="15364" max="15364" width="20.7109375" customWidth="1"/>
    <col min="15365" max="15365" width="9.28515625" customWidth="1"/>
    <col min="15366" max="15366" width="8.85546875" customWidth="1"/>
    <col min="15367" max="15367" width="16.28515625" customWidth="1"/>
    <col min="15368" max="15368" width="6.85546875" customWidth="1"/>
    <col min="15369" max="15369" width="10.28515625" customWidth="1"/>
    <col min="15370" max="15370" width="12.7109375" customWidth="1"/>
    <col min="15371" max="15371" width="10.140625" customWidth="1"/>
    <col min="15372" max="15372" width="11.7109375" customWidth="1"/>
    <col min="15373" max="15373" width="10.28515625" customWidth="1"/>
    <col min="15374" max="15374" width="12" customWidth="1"/>
    <col min="15619" max="15619" width="4.140625" customWidth="1"/>
    <col min="15620" max="15620" width="20.7109375" customWidth="1"/>
    <col min="15621" max="15621" width="9.28515625" customWidth="1"/>
    <col min="15622" max="15622" width="8.85546875" customWidth="1"/>
    <col min="15623" max="15623" width="16.28515625" customWidth="1"/>
    <col min="15624" max="15624" width="6.85546875" customWidth="1"/>
    <col min="15625" max="15625" width="10.28515625" customWidth="1"/>
    <col min="15626" max="15626" width="12.7109375" customWidth="1"/>
    <col min="15627" max="15627" width="10.140625" customWidth="1"/>
    <col min="15628" max="15628" width="11.7109375" customWidth="1"/>
    <col min="15629" max="15629" width="10.28515625" customWidth="1"/>
    <col min="15630" max="15630" width="12" customWidth="1"/>
    <col min="15875" max="15875" width="4.140625" customWidth="1"/>
    <col min="15876" max="15876" width="20.7109375" customWidth="1"/>
    <col min="15877" max="15877" width="9.28515625" customWidth="1"/>
    <col min="15878" max="15878" width="8.85546875" customWidth="1"/>
    <col min="15879" max="15879" width="16.28515625" customWidth="1"/>
    <col min="15880" max="15880" width="6.85546875" customWidth="1"/>
    <col min="15881" max="15881" width="10.28515625" customWidth="1"/>
    <col min="15882" max="15882" width="12.7109375" customWidth="1"/>
    <col min="15883" max="15883" width="10.140625" customWidth="1"/>
    <col min="15884" max="15884" width="11.7109375" customWidth="1"/>
    <col min="15885" max="15885" width="10.28515625" customWidth="1"/>
    <col min="15886" max="15886" width="12" customWidth="1"/>
    <col min="16131" max="16131" width="4.140625" customWidth="1"/>
    <col min="16132" max="16132" width="20.7109375" customWidth="1"/>
    <col min="16133" max="16133" width="9.28515625" customWidth="1"/>
    <col min="16134" max="16134" width="8.85546875" customWidth="1"/>
    <col min="16135" max="16135" width="16.28515625" customWidth="1"/>
    <col min="16136" max="16136" width="6.85546875" customWidth="1"/>
    <col min="16137" max="16137" width="10.28515625" customWidth="1"/>
    <col min="16138" max="16138" width="12.7109375" customWidth="1"/>
    <col min="16139" max="16139" width="10.140625" customWidth="1"/>
    <col min="16140" max="16140" width="11.7109375" customWidth="1"/>
    <col min="16141" max="16141" width="10.28515625" customWidth="1"/>
    <col min="16142" max="16142" width="12" customWidth="1"/>
  </cols>
  <sheetData>
    <row r="1" spans="1:14" ht="18.75" customHeight="1" x14ac:dyDescent="0.25">
      <c r="B1" s="664" t="s">
        <v>388</v>
      </c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</row>
    <row r="2" spans="1:14" x14ac:dyDescent="0.25">
      <c r="A2" s="664" t="s">
        <v>217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  <c r="M2" s="664"/>
      <c r="N2" s="664"/>
    </row>
    <row r="3" spans="1:14" x14ac:dyDescent="0.25">
      <c r="A3" s="664" t="s">
        <v>218</v>
      </c>
      <c r="B3" s="664"/>
      <c r="C3" s="664"/>
      <c r="D3" s="664"/>
      <c r="E3" s="664"/>
      <c r="F3" s="664"/>
      <c r="G3" s="664"/>
      <c r="H3" s="664"/>
      <c r="I3" s="664"/>
      <c r="J3" s="664"/>
      <c r="K3" s="664"/>
      <c r="L3" s="664"/>
      <c r="M3" s="664"/>
      <c r="N3" s="664"/>
    </row>
    <row r="4" spans="1:14" x14ac:dyDescent="0.25">
      <c r="A4" s="140"/>
      <c r="B4" s="100" t="s">
        <v>144</v>
      </c>
      <c r="C4" s="209"/>
      <c r="D4" s="205"/>
      <c r="E4" s="113" t="s">
        <v>209</v>
      </c>
      <c r="F4" s="195"/>
      <c r="G4" s="113" t="s">
        <v>79</v>
      </c>
      <c r="I4" s="143"/>
      <c r="J4" s="143"/>
      <c r="K4" s="143"/>
      <c r="L4" s="143"/>
      <c r="M4" s="143"/>
      <c r="N4" s="596"/>
    </row>
    <row r="5" spans="1:14" ht="15.75" customHeight="1" x14ac:dyDescent="0.25">
      <c r="A5" s="679" t="s">
        <v>194</v>
      </c>
      <c r="B5" s="680" t="s">
        <v>195</v>
      </c>
      <c r="C5" s="681" t="s">
        <v>219</v>
      </c>
      <c r="D5" s="666" t="s">
        <v>220</v>
      </c>
      <c r="E5" s="666" t="s">
        <v>120</v>
      </c>
      <c r="F5" s="215"/>
      <c r="G5" s="216" t="s">
        <v>221</v>
      </c>
      <c r="H5" s="216"/>
      <c r="I5" s="217" t="s">
        <v>222</v>
      </c>
      <c r="J5" s="218"/>
      <c r="K5" s="667" t="s">
        <v>223</v>
      </c>
      <c r="L5" s="668"/>
      <c r="M5" s="682" t="s">
        <v>224</v>
      </c>
      <c r="N5" s="683" t="s">
        <v>257</v>
      </c>
    </row>
    <row r="6" spans="1:14" ht="47.25" customHeight="1" x14ac:dyDescent="0.25">
      <c r="A6" s="679"/>
      <c r="B6" s="680"/>
      <c r="C6" s="681"/>
      <c r="D6" s="666"/>
      <c r="E6" s="666"/>
      <c r="F6" s="252" t="s">
        <v>225</v>
      </c>
      <c r="G6" s="219" t="s">
        <v>226</v>
      </c>
      <c r="H6" s="220" t="s">
        <v>227</v>
      </c>
      <c r="I6" s="219" t="s">
        <v>228</v>
      </c>
      <c r="J6" s="220" t="s">
        <v>227</v>
      </c>
      <c r="K6" s="221" t="s">
        <v>229</v>
      </c>
      <c r="L6" s="222" t="s">
        <v>227</v>
      </c>
      <c r="M6" s="682"/>
      <c r="N6" s="684"/>
    </row>
    <row r="7" spans="1:14" x14ac:dyDescent="0.25">
      <c r="A7" s="35">
        <v>1</v>
      </c>
      <c r="B7" s="262" t="s">
        <v>121</v>
      </c>
      <c r="C7" s="32">
        <v>2002</v>
      </c>
      <c r="D7" s="203" t="s">
        <v>80</v>
      </c>
      <c r="E7" s="137" t="s">
        <v>122</v>
      </c>
      <c r="F7" s="196" t="s">
        <v>179</v>
      </c>
      <c r="G7" s="179">
        <v>55</v>
      </c>
      <c r="H7" s="180">
        <f t="shared" ref="H7:H28" si="0">G7*1000/62.25</f>
        <v>883.53413654618475</v>
      </c>
      <c r="I7" s="578">
        <v>6230</v>
      </c>
      <c r="J7" s="104">
        <f t="shared" ref="J7:J25" si="1">I7*1000/6800</f>
        <v>916.17647058823525</v>
      </c>
      <c r="K7" s="594">
        <v>46</v>
      </c>
      <c r="L7" s="133">
        <f>(K7-10)*1000/37.1</f>
        <v>970.35040431266839</v>
      </c>
      <c r="M7" s="182">
        <f t="shared" ref="M7:M30" si="2">SUM(L7,J7,H7)</f>
        <v>2770.0610114470883</v>
      </c>
      <c r="N7" s="123">
        <v>1</v>
      </c>
    </row>
    <row r="8" spans="1:14" x14ac:dyDescent="0.25">
      <c r="A8" s="105">
        <v>2</v>
      </c>
      <c r="B8" s="162" t="s">
        <v>131</v>
      </c>
      <c r="C8" s="323">
        <v>2006</v>
      </c>
      <c r="D8" s="38" t="s">
        <v>80</v>
      </c>
      <c r="E8" s="61" t="s">
        <v>122</v>
      </c>
      <c r="F8" s="198" t="s">
        <v>180</v>
      </c>
      <c r="G8" s="82">
        <v>53.5</v>
      </c>
      <c r="H8" s="180">
        <f t="shared" si="0"/>
        <v>859.43775100401604</v>
      </c>
      <c r="I8" s="513">
        <v>6800</v>
      </c>
      <c r="J8" s="191">
        <f t="shared" si="1"/>
        <v>1000</v>
      </c>
      <c r="K8" s="82">
        <v>42.5</v>
      </c>
      <c r="L8" s="133">
        <f>(K8-10)*1000/37.1</f>
        <v>876.01078167115895</v>
      </c>
      <c r="M8" s="174">
        <f t="shared" si="2"/>
        <v>2735.4485326751746</v>
      </c>
      <c r="N8" s="124">
        <v>2</v>
      </c>
    </row>
    <row r="9" spans="1:14" x14ac:dyDescent="0.25">
      <c r="A9" s="105">
        <v>3</v>
      </c>
      <c r="B9" s="175" t="s">
        <v>0</v>
      </c>
      <c r="C9" s="325" t="s">
        <v>2</v>
      </c>
      <c r="D9" s="25" t="s">
        <v>134</v>
      </c>
      <c r="E9" s="322" t="s">
        <v>1</v>
      </c>
      <c r="F9" s="497" t="s">
        <v>82</v>
      </c>
      <c r="G9" s="173">
        <v>61</v>
      </c>
      <c r="H9" s="180">
        <f t="shared" si="0"/>
        <v>979.9196787148594</v>
      </c>
      <c r="I9" s="420">
        <v>6000</v>
      </c>
      <c r="J9" s="104">
        <f t="shared" si="1"/>
        <v>882.35294117647061</v>
      </c>
      <c r="K9" s="62">
        <v>37.700000000000003</v>
      </c>
      <c r="L9" s="133">
        <f t="shared" ref="L9:L21" si="3">(K9-10)*1000/37.1</f>
        <v>746.6307277628033</v>
      </c>
      <c r="M9" s="174">
        <f t="shared" si="2"/>
        <v>2608.9033476541335</v>
      </c>
      <c r="N9" s="125">
        <v>3</v>
      </c>
    </row>
    <row r="10" spans="1:14" x14ac:dyDescent="0.25">
      <c r="A10" s="105">
        <v>4</v>
      </c>
      <c r="B10" s="162" t="s">
        <v>123</v>
      </c>
      <c r="C10" s="538">
        <v>2004</v>
      </c>
      <c r="D10" s="538" t="s">
        <v>80</v>
      </c>
      <c r="E10" s="61" t="s">
        <v>122</v>
      </c>
      <c r="F10" s="197" t="s">
        <v>84</v>
      </c>
      <c r="G10" s="82">
        <v>49</v>
      </c>
      <c r="H10" s="180">
        <f t="shared" si="0"/>
        <v>787.14859437750999</v>
      </c>
      <c r="I10" s="171">
        <v>6100</v>
      </c>
      <c r="J10" s="104">
        <f t="shared" si="1"/>
        <v>897.05882352941171</v>
      </c>
      <c r="K10" s="53">
        <v>43.1</v>
      </c>
      <c r="L10" s="133">
        <f t="shared" si="3"/>
        <v>892.18328840970344</v>
      </c>
      <c r="M10" s="174">
        <f t="shared" si="2"/>
        <v>2576.3907063166253</v>
      </c>
      <c r="N10" s="126">
        <v>4</v>
      </c>
    </row>
    <row r="11" spans="1:14" x14ac:dyDescent="0.25">
      <c r="A11" s="105">
        <v>5</v>
      </c>
      <c r="B11" s="162" t="s">
        <v>153</v>
      </c>
      <c r="C11" s="323">
        <v>2002</v>
      </c>
      <c r="D11" s="25" t="s">
        <v>80</v>
      </c>
      <c r="E11" s="61" t="s">
        <v>122</v>
      </c>
      <c r="F11" s="198" t="s">
        <v>182</v>
      </c>
      <c r="G11" s="82">
        <v>50</v>
      </c>
      <c r="H11" s="180">
        <f t="shared" si="0"/>
        <v>803.21285140562247</v>
      </c>
      <c r="I11" s="424">
        <v>5200</v>
      </c>
      <c r="J11" s="104">
        <f t="shared" si="1"/>
        <v>764.70588235294122</v>
      </c>
      <c r="K11" s="62">
        <v>45.6</v>
      </c>
      <c r="L11" s="133">
        <f t="shared" si="3"/>
        <v>959.56873315363873</v>
      </c>
      <c r="M11" s="174">
        <f t="shared" si="2"/>
        <v>2527.4874669122023</v>
      </c>
      <c r="N11" s="127">
        <v>5</v>
      </c>
    </row>
    <row r="12" spans="1:14" x14ac:dyDescent="0.25">
      <c r="A12" s="105">
        <v>6</v>
      </c>
      <c r="B12" s="162" t="s">
        <v>132</v>
      </c>
      <c r="C12" s="24">
        <v>2004</v>
      </c>
      <c r="D12" s="25" t="s">
        <v>80</v>
      </c>
      <c r="E12" s="61" t="s">
        <v>122</v>
      </c>
      <c r="F12" s="198" t="s">
        <v>181</v>
      </c>
      <c r="G12" s="173">
        <v>50</v>
      </c>
      <c r="H12" s="180">
        <f t="shared" si="0"/>
        <v>803.21285140562247</v>
      </c>
      <c r="I12" s="424">
        <v>5130</v>
      </c>
      <c r="J12" s="104">
        <f t="shared" si="1"/>
        <v>754.41176470588232</v>
      </c>
      <c r="K12" s="62">
        <v>42.6</v>
      </c>
      <c r="L12" s="133">
        <f t="shared" si="3"/>
        <v>878.70619946091642</v>
      </c>
      <c r="M12" s="174">
        <f t="shared" si="2"/>
        <v>2436.3308155724212</v>
      </c>
      <c r="N12" s="128">
        <v>6</v>
      </c>
    </row>
    <row r="13" spans="1:14" x14ac:dyDescent="0.25">
      <c r="A13" s="105">
        <v>7</v>
      </c>
      <c r="B13" s="162" t="s">
        <v>124</v>
      </c>
      <c r="C13" s="323">
        <v>2010</v>
      </c>
      <c r="D13" s="25" t="s">
        <v>134</v>
      </c>
      <c r="E13" s="507" t="s">
        <v>122</v>
      </c>
      <c r="F13" s="198" t="s">
        <v>187</v>
      </c>
      <c r="G13" s="82">
        <v>44</v>
      </c>
      <c r="H13" s="180">
        <f t="shared" si="0"/>
        <v>706.82730923694783</v>
      </c>
      <c r="I13" s="171">
        <v>3930</v>
      </c>
      <c r="J13" s="104">
        <f t="shared" si="1"/>
        <v>577.94117647058829</v>
      </c>
      <c r="K13" s="593">
        <v>42.4</v>
      </c>
      <c r="L13" s="133">
        <f t="shared" si="3"/>
        <v>873.31536388140159</v>
      </c>
      <c r="M13" s="174">
        <f t="shared" si="2"/>
        <v>2158.0838495889375</v>
      </c>
      <c r="N13" s="128">
        <v>7</v>
      </c>
    </row>
    <row r="14" spans="1:14" x14ac:dyDescent="0.25">
      <c r="A14" s="105">
        <v>8</v>
      </c>
      <c r="B14" s="318" t="s">
        <v>17</v>
      </c>
      <c r="C14" s="27">
        <v>2002</v>
      </c>
      <c r="D14" s="25" t="s">
        <v>80</v>
      </c>
      <c r="E14" s="319" t="s">
        <v>18</v>
      </c>
      <c r="F14" s="323" t="s">
        <v>262</v>
      </c>
      <c r="G14" s="323">
        <v>55</v>
      </c>
      <c r="H14" s="180">
        <f t="shared" si="0"/>
        <v>883.53413654618475</v>
      </c>
      <c r="I14" s="171">
        <v>3820</v>
      </c>
      <c r="J14" s="104">
        <f t="shared" si="1"/>
        <v>561.76470588235293</v>
      </c>
      <c r="K14" s="62">
        <v>36.1</v>
      </c>
      <c r="L14" s="133">
        <f t="shared" si="3"/>
        <v>703.50404312668456</v>
      </c>
      <c r="M14" s="174">
        <f t="shared" si="2"/>
        <v>2148.802885555222</v>
      </c>
      <c r="N14" s="128">
        <v>8</v>
      </c>
    </row>
    <row r="15" spans="1:14" ht="15" customHeight="1" x14ac:dyDescent="0.25">
      <c r="A15" s="105">
        <v>9</v>
      </c>
      <c r="B15" s="162" t="s">
        <v>133</v>
      </c>
      <c r="C15" s="323">
        <v>2008</v>
      </c>
      <c r="D15" s="25" t="s">
        <v>134</v>
      </c>
      <c r="E15" s="507" t="s">
        <v>122</v>
      </c>
      <c r="F15" s="198" t="s">
        <v>183</v>
      </c>
      <c r="G15" s="82">
        <v>46</v>
      </c>
      <c r="H15" s="180">
        <f t="shared" si="0"/>
        <v>738.95582329317267</v>
      </c>
      <c r="I15" s="171">
        <v>4230</v>
      </c>
      <c r="J15" s="104">
        <f t="shared" si="1"/>
        <v>622.05882352941171</v>
      </c>
      <c r="K15" s="82">
        <v>38.799999999999997</v>
      </c>
      <c r="L15" s="133">
        <f t="shared" si="3"/>
        <v>776.28032345013469</v>
      </c>
      <c r="M15" s="174">
        <f t="shared" si="2"/>
        <v>2137.2949702727192</v>
      </c>
      <c r="N15" s="128">
        <v>9</v>
      </c>
    </row>
    <row r="16" spans="1:14" x14ac:dyDescent="0.25">
      <c r="A16" s="105">
        <v>10</v>
      </c>
      <c r="B16" s="37" t="s">
        <v>125</v>
      </c>
      <c r="C16" s="323">
        <v>2010</v>
      </c>
      <c r="D16" s="25" t="s">
        <v>134</v>
      </c>
      <c r="E16" s="507" t="s">
        <v>122</v>
      </c>
      <c r="F16" s="422" t="s">
        <v>366</v>
      </c>
      <c r="G16" s="425">
        <v>45</v>
      </c>
      <c r="H16" s="180">
        <f t="shared" si="0"/>
        <v>722.89156626506019</v>
      </c>
      <c r="I16" s="171">
        <v>5040</v>
      </c>
      <c r="J16" s="104">
        <f t="shared" si="1"/>
        <v>741.17647058823525</v>
      </c>
      <c r="K16" s="62">
        <v>32.299999999999997</v>
      </c>
      <c r="L16" s="133">
        <f t="shared" si="3"/>
        <v>601.07816711590283</v>
      </c>
      <c r="M16" s="174">
        <f t="shared" si="2"/>
        <v>2065.1462039691983</v>
      </c>
      <c r="N16" s="128">
        <v>10</v>
      </c>
    </row>
    <row r="17" spans="1:14" x14ac:dyDescent="0.25">
      <c r="A17" s="105">
        <v>11</v>
      </c>
      <c r="B17" s="318" t="s">
        <v>56</v>
      </c>
      <c r="C17" s="27">
        <v>1989</v>
      </c>
      <c r="D17" s="25" t="s">
        <v>80</v>
      </c>
      <c r="E17" s="319" t="s">
        <v>1</v>
      </c>
      <c r="F17" s="508" t="s">
        <v>260</v>
      </c>
      <c r="G17" s="509">
        <v>61.25</v>
      </c>
      <c r="H17" s="180">
        <f t="shared" si="0"/>
        <v>983.93574297188752</v>
      </c>
      <c r="I17" s="27">
        <v>2570</v>
      </c>
      <c r="J17" s="104">
        <f t="shared" si="1"/>
        <v>377.94117647058823</v>
      </c>
      <c r="K17" s="62">
        <v>35.9</v>
      </c>
      <c r="L17" s="133">
        <f t="shared" si="3"/>
        <v>698.11320754716974</v>
      </c>
      <c r="M17" s="174">
        <f t="shared" si="2"/>
        <v>2059.9901269896454</v>
      </c>
      <c r="N17" s="128">
        <v>11</v>
      </c>
    </row>
    <row r="18" spans="1:14" ht="16.5" thickBot="1" x14ac:dyDescent="0.3">
      <c r="A18" s="105">
        <v>12</v>
      </c>
      <c r="B18" s="510" t="s">
        <v>42</v>
      </c>
      <c r="C18" s="503" t="s">
        <v>33</v>
      </c>
      <c r="D18" s="92" t="s">
        <v>80</v>
      </c>
      <c r="E18" s="492" t="s">
        <v>43</v>
      </c>
      <c r="F18" s="64" t="s">
        <v>263</v>
      </c>
      <c r="G18" s="64">
        <v>52.5</v>
      </c>
      <c r="H18" s="183">
        <f t="shared" si="0"/>
        <v>843.37349397590367</v>
      </c>
      <c r="I18" s="503">
        <v>2520</v>
      </c>
      <c r="J18" s="540">
        <f t="shared" si="1"/>
        <v>370.58823529411762</v>
      </c>
      <c r="K18" s="465">
        <v>40.299999999999997</v>
      </c>
      <c r="L18" s="184">
        <f t="shared" si="3"/>
        <v>816.71159029649584</v>
      </c>
      <c r="M18" s="185">
        <f t="shared" si="2"/>
        <v>2030.673319566517</v>
      </c>
      <c r="N18" s="129">
        <v>12</v>
      </c>
    </row>
    <row r="19" spans="1:14" ht="16.5" thickTop="1" x14ac:dyDescent="0.25">
      <c r="A19" s="105">
        <v>13</v>
      </c>
      <c r="B19" s="116" t="s">
        <v>142</v>
      </c>
      <c r="C19" s="32">
        <v>2009</v>
      </c>
      <c r="D19" s="203" t="s">
        <v>134</v>
      </c>
      <c r="E19" s="137" t="s">
        <v>122</v>
      </c>
      <c r="F19" s="460" t="s">
        <v>367</v>
      </c>
      <c r="G19" s="186">
        <v>41</v>
      </c>
      <c r="H19" s="180">
        <f t="shared" si="0"/>
        <v>658.63453815261039</v>
      </c>
      <c r="I19" s="512">
        <v>3730</v>
      </c>
      <c r="J19" s="539">
        <f t="shared" si="1"/>
        <v>548.52941176470586</v>
      </c>
      <c r="K19" s="423">
        <v>36.4</v>
      </c>
      <c r="L19" s="181">
        <f t="shared" si="3"/>
        <v>711.59029649595686</v>
      </c>
      <c r="M19" s="182">
        <f t="shared" si="2"/>
        <v>1918.754246413273</v>
      </c>
      <c r="N19" s="597"/>
    </row>
    <row r="20" spans="1:14" x14ac:dyDescent="0.25">
      <c r="A20" s="105">
        <v>14</v>
      </c>
      <c r="B20" s="175" t="s">
        <v>63</v>
      </c>
      <c r="C20" s="325">
        <v>1992</v>
      </c>
      <c r="D20" s="25" t="s">
        <v>80</v>
      </c>
      <c r="E20" s="322" t="s">
        <v>1</v>
      </c>
      <c r="F20" s="198" t="s">
        <v>83</v>
      </c>
      <c r="G20" s="173">
        <v>57</v>
      </c>
      <c r="H20" s="180">
        <f t="shared" si="0"/>
        <v>915.6626506024096</v>
      </c>
      <c r="I20" s="325">
        <v>1500</v>
      </c>
      <c r="J20" s="104">
        <f t="shared" si="1"/>
        <v>220.58823529411765</v>
      </c>
      <c r="K20" s="134">
        <v>38.799999999999997</v>
      </c>
      <c r="L20" s="133">
        <f t="shared" si="3"/>
        <v>776.28032345013469</v>
      </c>
      <c r="M20" s="174">
        <f t="shared" si="2"/>
        <v>1912.5312093466619</v>
      </c>
      <c r="N20" s="598"/>
    </row>
    <row r="21" spans="1:14" x14ac:dyDescent="0.25">
      <c r="A21" s="105">
        <v>15</v>
      </c>
      <c r="B21" s="324" t="s">
        <v>26</v>
      </c>
      <c r="C21" s="325">
        <v>2010</v>
      </c>
      <c r="D21" s="38" t="s">
        <v>134</v>
      </c>
      <c r="E21" s="322" t="s">
        <v>14</v>
      </c>
      <c r="F21" s="511" t="s">
        <v>84</v>
      </c>
      <c r="G21" s="173">
        <v>49</v>
      </c>
      <c r="H21" s="180">
        <f t="shared" si="0"/>
        <v>787.14859437750999</v>
      </c>
      <c r="I21" s="424">
        <v>3100</v>
      </c>
      <c r="J21" s="104">
        <f t="shared" si="1"/>
        <v>455.88235294117646</v>
      </c>
      <c r="K21" s="134">
        <v>34.1</v>
      </c>
      <c r="L21" s="133">
        <f t="shared" si="3"/>
        <v>649.5956873315364</v>
      </c>
      <c r="M21" s="174">
        <f t="shared" si="2"/>
        <v>1892.626634650223</v>
      </c>
      <c r="N21" s="598"/>
    </row>
    <row r="22" spans="1:14" x14ac:dyDescent="0.25">
      <c r="A22" s="105">
        <v>16</v>
      </c>
      <c r="B22" s="37" t="s">
        <v>135</v>
      </c>
      <c r="C22" s="323">
        <v>2010</v>
      </c>
      <c r="D22" s="38" t="s">
        <v>134</v>
      </c>
      <c r="E22" s="61" t="s">
        <v>122</v>
      </c>
      <c r="F22" s="198" t="s">
        <v>185</v>
      </c>
      <c r="G22" s="82">
        <v>45</v>
      </c>
      <c r="H22" s="180">
        <f t="shared" si="0"/>
        <v>722.89156626506019</v>
      </c>
      <c r="I22" s="171">
        <v>3750</v>
      </c>
      <c r="J22" s="104">
        <f t="shared" si="1"/>
        <v>551.47058823529414</v>
      </c>
      <c r="K22" s="62">
        <v>32.6</v>
      </c>
      <c r="L22" s="133">
        <f>(K22-10)*1000/37.1</f>
        <v>609.16442048517513</v>
      </c>
      <c r="M22" s="174">
        <f t="shared" si="2"/>
        <v>1883.5265749855294</v>
      </c>
      <c r="N22" s="598"/>
    </row>
    <row r="23" spans="1:14" x14ac:dyDescent="0.25">
      <c r="A23" s="105">
        <v>17</v>
      </c>
      <c r="B23" s="175" t="s">
        <v>40</v>
      </c>
      <c r="C23" s="60" t="s">
        <v>22</v>
      </c>
      <c r="D23" s="38" t="s">
        <v>80</v>
      </c>
      <c r="E23" s="9" t="s">
        <v>14</v>
      </c>
      <c r="F23" s="198" t="s">
        <v>88</v>
      </c>
      <c r="G23" s="173">
        <v>51.25</v>
      </c>
      <c r="H23" s="180">
        <f t="shared" si="0"/>
        <v>823.29317269076307</v>
      </c>
      <c r="I23" s="313">
        <v>2600</v>
      </c>
      <c r="J23" s="104">
        <f t="shared" si="1"/>
        <v>382.35294117647061</v>
      </c>
      <c r="K23" s="135">
        <v>34.200000000000003</v>
      </c>
      <c r="L23" s="133">
        <f>(K23-10)*1000/37.1</f>
        <v>652.29110512129387</v>
      </c>
      <c r="M23" s="174">
        <f t="shared" si="2"/>
        <v>1857.9372189885275</v>
      </c>
      <c r="N23" s="598"/>
    </row>
    <row r="24" spans="1:14" x14ac:dyDescent="0.25">
      <c r="A24" s="105">
        <v>18</v>
      </c>
      <c r="B24" s="175" t="s">
        <v>37</v>
      </c>
      <c r="C24" s="325" t="s">
        <v>38</v>
      </c>
      <c r="D24" s="25" t="s">
        <v>134</v>
      </c>
      <c r="E24" s="322" t="s">
        <v>18</v>
      </c>
      <c r="F24" s="198" t="s">
        <v>90</v>
      </c>
      <c r="G24" s="173">
        <v>46</v>
      </c>
      <c r="H24" s="180">
        <f t="shared" si="0"/>
        <v>738.95582329317267</v>
      </c>
      <c r="I24" s="325">
        <v>2390</v>
      </c>
      <c r="J24" s="104">
        <f t="shared" si="1"/>
        <v>351.47058823529414</v>
      </c>
      <c r="K24" s="62">
        <v>37.4</v>
      </c>
      <c r="L24" s="133">
        <f>(K24-10)*1000/37.1</f>
        <v>738.544474393531</v>
      </c>
      <c r="M24" s="174">
        <f t="shared" si="2"/>
        <v>1828.9708859219977</v>
      </c>
      <c r="N24" s="598"/>
    </row>
    <row r="25" spans="1:14" ht="18.75" customHeight="1" x14ac:dyDescent="0.25">
      <c r="A25" s="105">
        <v>19</v>
      </c>
      <c r="B25" s="175" t="s">
        <v>49</v>
      </c>
      <c r="C25" s="325">
        <v>1999</v>
      </c>
      <c r="D25" s="25" t="s">
        <v>80</v>
      </c>
      <c r="E25" s="322" t="s">
        <v>21</v>
      </c>
      <c r="F25" s="198" t="s">
        <v>90</v>
      </c>
      <c r="G25" s="173">
        <v>46</v>
      </c>
      <c r="H25" s="180">
        <f t="shared" si="0"/>
        <v>738.95582329317267</v>
      </c>
      <c r="I25" s="325">
        <v>2060</v>
      </c>
      <c r="J25" s="104">
        <f t="shared" si="1"/>
        <v>302.94117647058823</v>
      </c>
      <c r="K25" s="134">
        <v>39.1</v>
      </c>
      <c r="L25" s="133">
        <f>(K25-10)*1000/37.1</f>
        <v>784.36657681940699</v>
      </c>
      <c r="M25" s="174">
        <f t="shared" si="2"/>
        <v>1826.2635765831678</v>
      </c>
      <c r="N25" s="598"/>
    </row>
    <row r="26" spans="1:14" ht="19.5" customHeight="1" x14ac:dyDescent="0.25">
      <c r="A26" s="105">
        <v>20</v>
      </c>
      <c r="B26" s="164" t="s">
        <v>230</v>
      </c>
      <c r="C26" s="25">
        <v>1977</v>
      </c>
      <c r="D26" s="323" t="s">
        <v>80</v>
      </c>
      <c r="E26" s="61" t="s">
        <v>122</v>
      </c>
      <c r="F26" s="554" t="s">
        <v>182</v>
      </c>
      <c r="G26" s="82">
        <v>50</v>
      </c>
      <c r="H26" s="81">
        <f t="shared" si="0"/>
        <v>803.21285140562247</v>
      </c>
      <c r="I26" s="25" t="s">
        <v>231</v>
      </c>
      <c r="J26" s="151"/>
      <c r="K26" s="595">
        <v>47.1</v>
      </c>
      <c r="L26" s="607">
        <v>1000</v>
      </c>
      <c r="M26" s="608">
        <f t="shared" si="2"/>
        <v>1803.2128514056226</v>
      </c>
      <c r="N26" s="598"/>
    </row>
    <row r="27" spans="1:14" ht="19.5" customHeight="1" x14ac:dyDescent="0.25">
      <c r="A27" s="105">
        <v>21</v>
      </c>
      <c r="B27" s="175" t="s">
        <v>13</v>
      </c>
      <c r="C27" s="325" t="s">
        <v>15</v>
      </c>
      <c r="D27" s="25" t="s">
        <v>80</v>
      </c>
      <c r="E27" s="322" t="s">
        <v>14</v>
      </c>
      <c r="F27" s="198" t="s">
        <v>89</v>
      </c>
      <c r="G27" s="173">
        <v>43</v>
      </c>
      <c r="H27" s="81">
        <f t="shared" si="0"/>
        <v>690.76305220883535</v>
      </c>
      <c r="I27" s="171">
        <v>3110</v>
      </c>
      <c r="J27" s="104">
        <f>I27*1000/6800</f>
        <v>457.35294117647061</v>
      </c>
      <c r="K27" s="134">
        <v>33.9</v>
      </c>
      <c r="L27" s="133">
        <f>(K27-10)*1000/37.1</f>
        <v>644.20485175202157</v>
      </c>
      <c r="M27" s="174">
        <f t="shared" si="2"/>
        <v>1792.3208451373275</v>
      </c>
      <c r="N27" s="598"/>
    </row>
    <row r="28" spans="1:14" ht="15.75" customHeight="1" x14ac:dyDescent="0.3">
      <c r="A28" s="105">
        <v>22</v>
      </c>
      <c r="B28" s="37" t="s">
        <v>139</v>
      </c>
      <c r="C28" s="323">
        <v>2009</v>
      </c>
      <c r="D28" s="25" t="s">
        <v>134</v>
      </c>
      <c r="E28" s="61" t="s">
        <v>122</v>
      </c>
      <c r="F28" s="198" t="s">
        <v>189</v>
      </c>
      <c r="G28" s="178">
        <v>35</v>
      </c>
      <c r="H28" s="180">
        <f t="shared" si="0"/>
        <v>562.24899598393574</v>
      </c>
      <c r="I28" s="171">
        <v>2770</v>
      </c>
      <c r="J28" s="104">
        <f>I28*1000/6800</f>
        <v>407.35294117647061</v>
      </c>
      <c r="K28" s="176">
        <v>36.4</v>
      </c>
      <c r="L28" s="133">
        <f>(K28-10)*1000/37.1</f>
        <v>711.59029649595686</v>
      </c>
      <c r="M28" s="174">
        <f t="shared" si="2"/>
        <v>1681.1922336563634</v>
      </c>
      <c r="N28" s="598"/>
    </row>
    <row r="29" spans="1:14" x14ac:dyDescent="0.25">
      <c r="A29" s="105">
        <v>23</v>
      </c>
      <c r="B29" s="37" t="s">
        <v>19</v>
      </c>
      <c r="C29" s="325">
        <v>2005</v>
      </c>
      <c r="D29" s="25" t="s">
        <v>80</v>
      </c>
      <c r="E29" s="322" t="s">
        <v>18</v>
      </c>
      <c r="F29" s="199" t="s">
        <v>258</v>
      </c>
      <c r="G29" s="188">
        <v>62.25</v>
      </c>
      <c r="H29" s="188">
        <v>1000</v>
      </c>
      <c r="I29" s="171">
        <v>3780</v>
      </c>
      <c r="J29" s="104">
        <f>I29*1000/6800</f>
        <v>555.88235294117646</v>
      </c>
      <c r="K29" s="134">
        <v>0</v>
      </c>
      <c r="L29" s="133">
        <v>0</v>
      </c>
      <c r="M29" s="174">
        <f t="shared" si="2"/>
        <v>1555.8823529411766</v>
      </c>
      <c r="N29" s="598"/>
    </row>
    <row r="30" spans="1:14" ht="15.75" customHeight="1" x14ac:dyDescent="0.25">
      <c r="A30" s="105">
        <v>24</v>
      </c>
      <c r="B30" s="324" t="s">
        <v>65</v>
      </c>
      <c r="C30" s="187" t="s">
        <v>38</v>
      </c>
      <c r="D30" s="146" t="s">
        <v>134</v>
      </c>
      <c r="E30" s="322" t="s">
        <v>21</v>
      </c>
      <c r="F30" s="198" t="s">
        <v>95</v>
      </c>
      <c r="G30" s="173">
        <v>28</v>
      </c>
      <c r="H30" s="180">
        <f>G30*1000/62.25</f>
        <v>449.79919678714862</v>
      </c>
      <c r="I30" s="325">
        <v>2570</v>
      </c>
      <c r="J30" s="104">
        <f>I30*1000/6800</f>
        <v>377.94117647058823</v>
      </c>
      <c r="K30" s="134">
        <v>36.5</v>
      </c>
      <c r="L30" s="133">
        <f>(K30-10)*1000/37.1</f>
        <v>714.28571428571422</v>
      </c>
      <c r="M30" s="174">
        <f t="shared" si="2"/>
        <v>1542.026087543451</v>
      </c>
      <c r="N30" s="152"/>
    </row>
    <row r="31" spans="1:14" x14ac:dyDescent="0.25">
      <c r="A31" s="150"/>
    </row>
    <row r="32" spans="1:14" ht="19.5" customHeight="1" x14ac:dyDescent="0.25">
      <c r="A32" s="169" t="s">
        <v>237</v>
      </c>
      <c r="B32" s="140"/>
      <c r="C32" s="170"/>
      <c r="D32" s="206"/>
      <c r="E32" s="154"/>
      <c r="F32" s="200"/>
      <c r="G32" s="154"/>
      <c r="H32" s="154"/>
      <c r="I32" s="99"/>
      <c r="J32" s="99"/>
      <c r="K32" s="99"/>
      <c r="L32" s="99"/>
      <c r="M32" s="99"/>
      <c r="N32" s="600"/>
    </row>
    <row r="33" spans="1:14" ht="21.75" customHeight="1" x14ac:dyDescent="0.25">
      <c r="A33" s="664" t="s">
        <v>388</v>
      </c>
      <c r="B33" s="664"/>
      <c r="C33" s="664"/>
      <c r="D33" s="664"/>
      <c r="E33" s="664"/>
      <c r="F33" s="664"/>
      <c r="G33" s="664"/>
      <c r="H33" s="664"/>
      <c r="I33" s="664"/>
      <c r="J33" s="664"/>
      <c r="K33" s="664"/>
      <c r="L33" s="664"/>
      <c r="M33" s="664"/>
      <c r="N33" s="664"/>
    </row>
    <row r="34" spans="1:14" x14ac:dyDescent="0.25">
      <c r="A34" s="664" t="s">
        <v>217</v>
      </c>
      <c r="B34" s="664"/>
      <c r="C34" s="664"/>
      <c r="D34" s="664"/>
      <c r="E34" s="664"/>
      <c r="F34" s="664"/>
      <c r="G34" s="664"/>
      <c r="H34" s="664"/>
      <c r="I34" s="664"/>
      <c r="J34" s="664"/>
      <c r="K34" s="664"/>
      <c r="L34" s="664"/>
      <c r="M34" s="664"/>
      <c r="N34" s="664"/>
    </row>
    <row r="35" spans="1:14" x14ac:dyDescent="0.25">
      <c r="A35" s="664" t="s">
        <v>232</v>
      </c>
      <c r="B35" s="664"/>
      <c r="C35" s="664"/>
      <c r="D35" s="664"/>
      <c r="E35" s="664"/>
      <c r="F35" s="664"/>
      <c r="G35" s="664"/>
      <c r="H35" s="664"/>
      <c r="I35" s="664"/>
      <c r="J35" s="664"/>
      <c r="K35" s="664"/>
      <c r="L35" s="664"/>
      <c r="M35" s="664"/>
      <c r="N35" s="664"/>
    </row>
    <row r="36" spans="1:14" x14ac:dyDescent="0.25">
      <c r="A36" s="154"/>
      <c r="B36" s="100" t="s">
        <v>144</v>
      </c>
      <c r="C36" s="209"/>
      <c r="D36" s="205"/>
      <c r="E36" s="113" t="s">
        <v>209</v>
      </c>
      <c r="F36" s="195"/>
      <c r="G36" s="99"/>
      <c r="H36" s="58" t="s">
        <v>79</v>
      </c>
      <c r="I36" s="156"/>
      <c r="J36" s="156"/>
      <c r="K36" s="156"/>
      <c r="L36" s="156"/>
      <c r="M36" s="156"/>
      <c r="N36" s="601"/>
    </row>
    <row r="37" spans="1:14" ht="17.25" customHeight="1" x14ac:dyDescent="0.25">
      <c r="A37" s="669" t="s">
        <v>194</v>
      </c>
      <c r="B37" s="230" t="s">
        <v>208</v>
      </c>
      <c r="C37" s="665" t="s">
        <v>219</v>
      </c>
      <c r="D37" s="666" t="s">
        <v>220</v>
      </c>
      <c r="E37" s="666" t="s">
        <v>120</v>
      </c>
      <c r="F37" s="226"/>
      <c r="G37" s="227" t="s">
        <v>221</v>
      </c>
      <c r="H37" s="227"/>
      <c r="I37" s="228" t="s">
        <v>222</v>
      </c>
      <c r="J37" s="229"/>
      <c r="K37" s="667" t="s">
        <v>223</v>
      </c>
      <c r="L37" s="668"/>
      <c r="M37" s="670" t="s">
        <v>233</v>
      </c>
      <c r="N37" s="567"/>
    </row>
    <row r="38" spans="1:14" ht="45" customHeight="1" x14ac:dyDescent="0.25">
      <c r="A38" s="669"/>
      <c r="B38" s="223" t="s">
        <v>195</v>
      </c>
      <c r="C38" s="665"/>
      <c r="D38" s="666"/>
      <c r="E38" s="666"/>
      <c r="F38" s="224" t="s">
        <v>225</v>
      </c>
      <c r="G38" s="224" t="s">
        <v>226</v>
      </c>
      <c r="H38" s="222" t="s">
        <v>227</v>
      </c>
      <c r="I38" s="224" t="s">
        <v>228</v>
      </c>
      <c r="J38" s="222" t="s">
        <v>227</v>
      </c>
      <c r="K38" s="193" t="s">
        <v>229</v>
      </c>
      <c r="L38" s="225" t="s">
        <v>227</v>
      </c>
      <c r="M38" s="670"/>
      <c r="N38" s="568"/>
    </row>
    <row r="39" spans="1:14" x14ac:dyDescent="0.25">
      <c r="A39" s="36">
        <v>1</v>
      </c>
      <c r="B39" s="175" t="s">
        <v>0</v>
      </c>
      <c r="C39" s="49" t="s">
        <v>2</v>
      </c>
      <c r="D39" s="25" t="s">
        <v>134</v>
      </c>
      <c r="E39" s="9" t="s">
        <v>1</v>
      </c>
      <c r="F39" s="497" t="s">
        <v>82</v>
      </c>
      <c r="G39" s="495">
        <v>67</v>
      </c>
      <c r="H39" s="188">
        <v>1000</v>
      </c>
      <c r="I39" s="504">
        <v>6000</v>
      </c>
      <c r="J39" s="191">
        <v>1000</v>
      </c>
      <c r="K39" s="134">
        <v>37.700000000000003</v>
      </c>
      <c r="L39" s="133">
        <f t="shared" ref="L39:L60" si="4">(K39-5)*1000/33.8</f>
        <v>967.4556213017753</v>
      </c>
      <c r="M39" s="174">
        <f t="shared" ref="M39:M54" si="5">SUM(L39,J39,H39)</f>
        <v>2967.4556213017754</v>
      </c>
      <c r="N39" s="123">
        <v>1</v>
      </c>
    </row>
    <row r="40" spans="1:14" x14ac:dyDescent="0.25">
      <c r="A40" s="35">
        <v>2</v>
      </c>
      <c r="B40" s="162" t="s">
        <v>133</v>
      </c>
      <c r="C40" s="24">
        <v>2008</v>
      </c>
      <c r="D40" s="25" t="s">
        <v>134</v>
      </c>
      <c r="E40" s="61" t="s">
        <v>122</v>
      </c>
      <c r="F40" s="198" t="s">
        <v>183</v>
      </c>
      <c r="G40" s="82">
        <v>52</v>
      </c>
      <c r="H40" s="81">
        <f>G40*1000/67</f>
        <v>776.11940298507466</v>
      </c>
      <c r="I40" s="171">
        <v>4230</v>
      </c>
      <c r="J40" s="104">
        <f t="shared" ref="J40:J61" si="6">I40*1000/6000</f>
        <v>705</v>
      </c>
      <c r="K40" s="192">
        <v>38.799999999999997</v>
      </c>
      <c r="L40" s="192">
        <f t="shared" si="4"/>
        <v>1000.0000000000001</v>
      </c>
      <c r="M40" s="174">
        <f t="shared" si="5"/>
        <v>2481.1194029850749</v>
      </c>
      <c r="N40" s="124">
        <v>2</v>
      </c>
    </row>
    <row r="41" spans="1:14" x14ac:dyDescent="0.25">
      <c r="A41" s="36">
        <v>3</v>
      </c>
      <c r="B41" s="162" t="s">
        <v>125</v>
      </c>
      <c r="C41" s="22">
        <v>2010</v>
      </c>
      <c r="D41" s="60" t="s">
        <v>134</v>
      </c>
      <c r="E41" s="61" t="s">
        <v>122</v>
      </c>
      <c r="F41" s="497" t="s">
        <v>366</v>
      </c>
      <c r="G41" s="82">
        <v>51</v>
      </c>
      <c r="H41" s="81">
        <f t="shared" ref="H41:H61" si="7">G41*1000/67</f>
        <v>761.19402985074623</v>
      </c>
      <c r="I41" s="424">
        <v>5040</v>
      </c>
      <c r="J41" s="104">
        <f t="shared" si="6"/>
        <v>840</v>
      </c>
      <c r="K41" s="533">
        <v>32.1</v>
      </c>
      <c r="L41" s="133">
        <f t="shared" si="4"/>
        <v>801.7751479289941</v>
      </c>
      <c r="M41" s="177">
        <f t="shared" si="5"/>
        <v>2402.9691777797402</v>
      </c>
      <c r="N41" s="125">
        <v>3</v>
      </c>
    </row>
    <row r="42" spans="1:14" x14ac:dyDescent="0.25">
      <c r="A42" s="35">
        <v>4</v>
      </c>
      <c r="B42" s="162" t="s">
        <v>124</v>
      </c>
      <c r="C42" s="24">
        <v>2010</v>
      </c>
      <c r="D42" s="38" t="s">
        <v>134</v>
      </c>
      <c r="E42" s="61" t="s">
        <v>122</v>
      </c>
      <c r="F42" s="198" t="s">
        <v>187</v>
      </c>
      <c r="G42" s="82">
        <v>50</v>
      </c>
      <c r="H42" s="81">
        <f t="shared" si="7"/>
        <v>746.26865671641792</v>
      </c>
      <c r="I42" s="171">
        <v>3930</v>
      </c>
      <c r="J42" s="104">
        <f t="shared" si="6"/>
        <v>655</v>
      </c>
      <c r="K42" s="82">
        <v>37.4</v>
      </c>
      <c r="L42" s="133">
        <f t="shared" si="4"/>
        <v>958.57988165680479</v>
      </c>
      <c r="M42" s="174">
        <f t="shared" si="5"/>
        <v>2359.8485383732227</v>
      </c>
      <c r="N42" s="126">
        <v>4</v>
      </c>
    </row>
    <row r="43" spans="1:14" x14ac:dyDescent="0.25">
      <c r="A43" s="36">
        <v>5</v>
      </c>
      <c r="B43" s="164" t="s">
        <v>137</v>
      </c>
      <c r="C43" s="25">
        <v>2011</v>
      </c>
      <c r="D43" s="25" t="s">
        <v>114</v>
      </c>
      <c r="E43" s="45" t="s">
        <v>122</v>
      </c>
      <c r="F43" s="198" t="s">
        <v>187</v>
      </c>
      <c r="G43" s="82">
        <v>50</v>
      </c>
      <c r="H43" s="81">
        <f t="shared" si="7"/>
        <v>746.26865671641792</v>
      </c>
      <c r="I43" s="27">
        <v>3820</v>
      </c>
      <c r="J43" s="104">
        <f t="shared" si="6"/>
        <v>636.66666666666663</v>
      </c>
      <c r="K43" s="536">
        <v>36.1</v>
      </c>
      <c r="L43" s="133">
        <f t="shared" si="4"/>
        <v>920.11834319526633</v>
      </c>
      <c r="M43" s="174">
        <f t="shared" si="5"/>
        <v>2303.0536665783507</v>
      </c>
      <c r="N43" s="127">
        <v>5</v>
      </c>
    </row>
    <row r="44" spans="1:14" x14ac:dyDescent="0.25">
      <c r="A44" s="35">
        <v>6</v>
      </c>
      <c r="B44" s="162" t="s">
        <v>135</v>
      </c>
      <c r="C44" s="323">
        <v>2010</v>
      </c>
      <c r="D44" s="38" t="s">
        <v>134</v>
      </c>
      <c r="E44" s="61" t="s">
        <v>122</v>
      </c>
      <c r="F44" s="198" t="s">
        <v>185</v>
      </c>
      <c r="G44" s="82">
        <v>51</v>
      </c>
      <c r="H44" s="81">
        <f t="shared" si="7"/>
        <v>761.19402985074623</v>
      </c>
      <c r="I44" s="171">
        <v>3750</v>
      </c>
      <c r="J44" s="104">
        <f t="shared" si="6"/>
        <v>625</v>
      </c>
      <c r="K44" s="62">
        <v>32.6</v>
      </c>
      <c r="L44" s="133">
        <f t="shared" si="4"/>
        <v>816.56804733727813</v>
      </c>
      <c r="M44" s="174">
        <f t="shared" si="5"/>
        <v>2202.7620771880243</v>
      </c>
      <c r="N44" s="128">
        <v>6</v>
      </c>
    </row>
    <row r="45" spans="1:14" x14ac:dyDescent="0.25">
      <c r="A45" s="36">
        <v>7</v>
      </c>
      <c r="B45" s="413" t="s">
        <v>26</v>
      </c>
      <c r="C45" s="325" t="s">
        <v>28</v>
      </c>
      <c r="D45" s="38" t="s">
        <v>134</v>
      </c>
      <c r="E45" s="322" t="s">
        <v>14</v>
      </c>
      <c r="F45" s="198" t="s">
        <v>84</v>
      </c>
      <c r="G45" s="173">
        <v>55</v>
      </c>
      <c r="H45" s="81">
        <f t="shared" si="7"/>
        <v>820.8955223880597</v>
      </c>
      <c r="I45" s="499">
        <v>3100</v>
      </c>
      <c r="J45" s="104">
        <f t="shared" si="6"/>
        <v>516.66666666666663</v>
      </c>
      <c r="K45" s="54">
        <v>34.1</v>
      </c>
      <c r="L45" s="133">
        <f t="shared" si="4"/>
        <v>860.94674556213022</v>
      </c>
      <c r="M45" s="174">
        <f t="shared" si="5"/>
        <v>2198.5089346168565</v>
      </c>
      <c r="N45" s="128">
        <v>7</v>
      </c>
    </row>
    <row r="46" spans="1:14" x14ac:dyDescent="0.25">
      <c r="A46" s="35">
        <v>8</v>
      </c>
      <c r="B46" s="162" t="s">
        <v>142</v>
      </c>
      <c r="C46" s="22">
        <v>2009</v>
      </c>
      <c r="D46" s="27" t="s">
        <v>134</v>
      </c>
      <c r="E46" s="61" t="s">
        <v>122</v>
      </c>
      <c r="F46" s="496" t="s">
        <v>391</v>
      </c>
      <c r="G46" s="173">
        <v>47.5</v>
      </c>
      <c r="H46" s="81">
        <f t="shared" si="7"/>
        <v>708.95522388059703</v>
      </c>
      <c r="I46" s="171">
        <v>3730</v>
      </c>
      <c r="J46" s="104">
        <f t="shared" si="6"/>
        <v>621.66666666666663</v>
      </c>
      <c r="K46" s="62">
        <v>33.9</v>
      </c>
      <c r="L46" s="133">
        <f t="shared" si="4"/>
        <v>855.02958579881658</v>
      </c>
      <c r="M46" s="177">
        <f t="shared" si="5"/>
        <v>2185.65147634608</v>
      </c>
      <c r="N46" s="128">
        <v>8</v>
      </c>
    </row>
    <row r="47" spans="1:14" x14ac:dyDescent="0.25">
      <c r="A47" s="36">
        <v>9</v>
      </c>
      <c r="B47" s="175" t="s">
        <v>37</v>
      </c>
      <c r="C47" s="49" t="s">
        <v>38</v>
      </c>
      <c r="D47" s="25" t="s">
        <v>134</v>
      </c>
      <c r="E47" s="9" t="s">
        <v>18</v>
      </c>
      <c r="F47" s="198" t="s">
        <v>90</v>
      </c>
      <c r="G47" s="173">
        <v>52</v>
      </c>
      <c r="H47" s="81">
        <f t="shared" si="7"/>
        <v>776.11940298507466</v>
      </c>
      <c r="I47" s="49">
        <v>2390</v>
      </c>
      <c r="J47" s="104">
        <f t="shared" si="6"/>
        <v>398.33333333333331</v>
      </c>
      <c r="K47" s="54">
        <v>37.4</v>
      </c>
      <c r="L47" s="133">
        <f t="shared" si="4"/>
        <v>958.57988165680479</v>
      </c>
      <c r="M47" s="174">
        <f t="shared" si="5"/>
        <v>2133.0326179752128</v>
      </c>
      <c r="N47" s="128">
        <v>9</v>
      </c>
    </row>
    <row r="48" spans="1:14" x14ac:dyDescent="0.25">
      <c r="A48" s="35">
        <v>10</v>
      </c>
      <c r="B48" s="162" t="s">
        <v>139</v>
      </c>
      <c r="C48" s="22">
        <v>2009</v>
      </c>
      <c r="D48" s="27" t="s">
        <v>134</v>
      </c>
      <c r="E48" s="61" t="s">
        <v>122</v>
      </c>
      <c r="F48" s="198" t="s">
        <v>189</v>
      </c>
      <c r="G48" s="173">
        <v>41</v>
      </c>
      <c r="H48" s="81">
        <f t="shared" si="7"/>
        <v>611.94029850746267</v>
      </c>
      <c r="I48" s="171">
        <v>2770</v>
      </c>
      <c r="J48" s="104">
        <f t="shared" si="6"/>
        <v>461.66666666666669</v>
      </c>
      <c r="K48" s="62">
        <v>33.4</v>
      </c>
      <c r="L48" s="133">
        <f t="shared" si="4"/>
        <v>840.23668639053267</v>
      </c>
      <c r="M48" s="177">
        <f t="shared" si="5"/>
        <v>1913.8436515646622</v>
      </c>
      <c r="N48" s="128">
        <v>10</v>
      </c>
    </row>
    <row r="49" spans="1:209" s="159" customFormat="1" ht="18.75" customHeight="1" x14ac:dyDescent="0.25">
      <c r="A49" s="36">
        <v>11</v>
      </c>
      <c r="B49" s="413" t="s">
        <v>65</v>
      </c>
      <c r="C49" s="49" t="s">
        <v>38</v>
      </c>
      <c r="D49" s="25" t="s">
        <v>134</v>
      </c>
      <c r="E49" s="9" t="s">
        <v>21</v>
      </c>
      <c r="F49" s="198" t="s">
        <v>95</v>
      </c>
      <c r="G49" s="173">
        <v>34.5</v>
      </c>
      <c r="H49" s="81">
        <f t="shared" si="7"/>
        <v>514.92537313432831</v>
      </c>
      <c r="I49" s="325">
        <v>2570</v>
      </c>
      <c r="J49" s="104">
        <f t="shared" si="6"/>
        <v>428.33333333333331</v>
      </c>
      <c r="K49" s="62">
        <v>36.5</v>
      </c>
      <c r="L49" s="133">
        <f t="shared" si="4"/>
        <v>931.9526627218936</v>
      </c>
      <c r="M49" s="174">
        <f t="shared" si="5"/>
        <v>1875.2113691895552</v>
      </c>
      <c r="N49" s="128">
        <v>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</row>
    <row r="50" spans="1:209" s="159" customFormat="1" ht="18.75" customHeight="1" thickBot="1" x14ac:dyDescent="0.3">
      <c r="A50" s="462">
        <v>12</v>
      </c>
      <c r="B50" s="463" t="s">
        <v>48</v>
      </c>
      <c r="C50" s="63" t="s">
        <v>44</v>
      </c>
      <c r="D50" s="92" t="s">
        <v>134</v>
      </c>
      <c r="E50" s="138" t="s">
        <v>18</v>
      </c>
      <c r="F50" s="464" t="s">
        <v>96</v>
      </c>
      <c r="G50" s="591">
        <v>47.25</v>
      </c>
      <c r="H50" s="183">
        <f t="shared" si="7"/>
        <v>705.22388059701495</v>
      </c>
      <c r="I50" s="63">
        <v>1770</v>
      </c>
      <c r="J50" s="104">
        <f t="shared" si="6"/>
        <v>295</v>
      </c>
      <c r="K50" s="465">
        <v>34</v>
      </c>
      <c r="L50" s="184">
        <f t="shared" si="4"/>
        <v>857.98816568047346</v>
      </c>
      <c r="M50" s="185">
        <f t="shared" si="5"/>
        <v>1858.2120462774883</v>
      </c>
      <c r="N50" s="129">
        <v>12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</row>
    <row r="51" spans="1:209" s="159" customFormat="1" ht="18.75" customHeight="1" thickTop="1" x14ac:dyDescent="0.25">
      <c r="A51" s="35">
        <v>13</v>
      </c>
      <c r="B51" s="457" t="s">
        <v>34</v>
      </c>
      <c r="C51" s="56" t="s">
        <v>28</v>
      </c>
      <c r="D51" s="458" t="s">
        <v>134</v>
      </c>
      <c r="E51" s="459" t="s">
        <v>21</v>
      </c>
      <c r="F51" s="460" t="s">
        <v>92</v>
      </c>
      <c r="G51" s="186">
        <v>45</v>
      </c>
      <c r="H51" s="180">
        <f t="shared" si="7"/>
        <v>671.64179104477614</v>
      </c>
      <c r="I51" s="238">
        <v>2810</v>
      </c>
      <c r="J51" s="104">
        <f t="shared" si="6"/>
        <v>468.33333333333331</v>
      </c>
      <c r="K51" s="461">
        <v>26.6</v>
      </c>
      <c r="L51" s="181">
        <f t="shared" si="4"/>
        <v>639.0532544378699</v>
      </c>
      <c r="M51" s="182">
        <f t="shared" si="5"/>
        <v>1779.0283788159795</v>
      </c>
      <c r="N51" s="602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</row>
    <row r="52" spans="1:209" s="159" customFormat="1" ht="18.75" customHeight="1" x14ac:dyDescent="0.25">
      <c r="A52" s="35">
        <v>14</v>
      </c>
      <c r="B52" s="48" t="s">
        <v>39</v>
      </c>
      <c r="C52" s="49" t="s">
        <v>38</v>
      </c>
      <c r="D52" s="25" t="s">
        <v>134</v>
      </c>
      <c r="E52" s="9" t="s">
        <v>21</v>
      </c>
      <c r="F52" s="198" t="s">
        <v>91</v>
      </c>
      <c r="G52" s="173">
        <v>50</v>
      </c>
      <c r="H52" s="81">
        <f t="shared" si="7"/>
        <v>746.26865671641792</v>
      </c>
      <c r="I52" s="172">
        <v>2450</v>
      </c>
      <c r="J52" s="104">
        <f t="shared" si="6"/>
        <v>408.33333333333331</v>
      </c>
      <c r="K52" s="62">
        <v>23.4</v>
      </c>
      <c r="L52" s="133">
        <f t="shared" si="4"/>
        <v>544.37869822485209</v>
      </c>
      <c r="M52" s="174">
        <f t="shared" si="5"/>
        <v>1698.9806882746034</v>
      </c>
      <c r="N52" s="603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</row>
    <row r="53" spans="1:209" s="159" customFormat="1" ht="18.75" customHeight="1" x14ac:dyDescent="0.25">
      <c r="A53" s="36">
        <v>15</v>
      </c>
      <c r="B53" s="48" t="s">
        <v>55</v>
      </c>
      <c r="C53" s="49" t="s">
        <v>28</v>
      </c>
      <c r="D53" s="38" t="s">
        <v>134</v>
      </c>
      <c r="E53" s="9" t="s">
        <v>21</v>
      </c>
      <c r="F53" s="198" t="s">
        <v>86</v>
      </c>
      <c r="G53" s="173">
        <v>44.5</v>
      </c>
      <c r="H53" s="81">
        <f t="shared" si="7"/>
        <v>664.17910447761199</v>
      </c>
      <c r="I53" s="49">
        <v>1830</v>
      </c>
      <c r="J53" s="104">
        <f t="shared" si="6"/>
        <v>305</v>
      </c>
      <c r="K53" s="62">
        <v>28.5</v>
      </c>
      <c r="L53" s="133">
        <f t="shared" si="4"/>
        <v>695.26627218934914</v>
      </c>
      <c r="M53" s="174">
        <f t="shared" si="5"/>
        <v>1664.4453766669612</v>
      </c>
      <c r="N53" s="60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</row>
    <row r="54" spans="1:209" s="159" customFormat="1" ht="18.75" customHeight="1" x14ac:dyDescent="0.25">
      <c r="A54" s="35">
        <v>16</v>
      </c>
      <c r="B54" s="324" t="s">
        <v>54</v>
      </c>
      <c r="C54" s="187" t="s">
        <v>44</v>
      </c>
      <c r="D54" s="25" t="s">
        <v>134</v>
      </c>
      <c r="E54" s="322" t="s">
        <v>18</v>
      </c>
      <c r="F54" s="198" t="s">
        <v>177</v>
      </c>
      <c r="G54" s="173">
        <v>54</v>
      </c>
      <c r="H54" s="81">
        <f t="shared" si="7"/>
        <v>805.97014925373139</v>
      </c>
      <c r="I54" s="325">
        <v>1350</v>
      </c>
      <c r="J54" s="104">
        <f t="shared" si="6"/>
        <v>225</v>
      </c>
      <c r="K54" s="62">
        <v>25</v>
      </c>
      <c r="L54" s="133">
        <f t="shared" si="4"/>
        <v>591.71597633136105</v>
      </c>
      <c r="M54" s="174">
        <f t="shared" si="5"/>
        <v>1622.6861255850924</v>
      </c>
      <c r="N54" s="603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</row>
    <row r="55" spans="1:209" s="159" customFormat="1" ht="18.75" customHeight="1" x14ac:dyDescent="0.25">
      <c r="A55" s="36">
        <v>17</v>
      </c>
      <c r="B55" s="164" t="s">
        <v>282</v>
      </c>
      <c r="C55" s="187" t="s">
        <v>28</v>
      </c>
      <c r="D55" s="38" t="s">
        <v>134</v>
      </c>
      <c r="E55" s="45" t="s">
        <v>122</v>
      </c>
      <c r="F55" s="198" t="s">
        <v>342</v>
      </c>
      <c r="G55" s="82">
        <v>43</v>
      </c>
      <c r="H55" s="81">
        <f t="shared" si="7"/>
        <v>641.79104477611941</v>
      </c>
      <c r="I55" s="171">
        <v>2000</v>
      </c>
      <c r="J55" s="104">
        <f t="shared" si="6"/>
        <v>333.33333333333331</v>
      </c>
      <c r="K55" s="415">
        <v>27.1</v>
      </c>
      <c r="L55" s="133">
        <f t="shared" si="4"/>
        <v>653.84615384615392</v>
      </c>
      <c r="M55" s="174">
        <f>H55+J55+L55</f>
        <v>1628.9705319556065</v>
      </c>
      <c r="N55" s="603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</row>
    <row r="56" spans="1:209" s="159" customFormat="1" ht="18.75" customHeight="1" x14ac:dyDescent="0.25">
      <c r="A56" s="35">
        <v>18</v>
      </c>
      <c r="B56" s="162" t="s">
        <v>379</v>
      </c>
      <c r="C56" s="144">
        <v>2012</v>
      </c>
      <c r="D56" s="25" t="s">
        <v>114</v>
      </c>
      <c r="E56" s="61" t="s">
        <v>122</v>
      </c>
      <c r="F56" s="198" t="s">
        <v>333</v>
      </c>
      <c r="G56" s="173">
        <v>34.5</v>
      </c>
      <c r="H56" s="81">
        <f t="shared" si="7"/>
        <v>514.92537313432831</v>
      </c>
      <c r="I56" s="172">
        <v>740</v>
      </c>
      <c r="J56" s="104">
        <f t="shared" si="6"/>
        <v>123.33333333333333</v>
      </c>
      <c r="K56" s="514">
        <v>30.8</v>
      </c>
      <c r="L56" s="133">
        <f t="shared" si="4"/>
        <v>763.31360946745565</v>
      </c>
      <c r="M56" s="174">
        <f>H56+J56+L56</f>
        <v>1401.5723159351173</v>
      </c>
      <c r="N56" s="603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</row>
    <row r="57" spans="1:209" s="159" customFormat="1" ht="18.75" customHeight="1" x14ac:dyDescent="0.25">
      <c r="A57" s="105">
        <v>19</v>
      </c>
      <c r="B57" s="324" t="s">
        <v>58</v>
      </c>
      <c r="C57" s="325" t="s">
        <v>2</v>
      </c>
      <c r="D57" s="38" t="s">
        <v>134</v>
      </c>
      <c r="E57" s="322" t="s">
        <v>18</v>
      </c>
      <c r="F57" s="198">
        <v>5.0045999999999999</v>
      </c>
      <c r="G57" s="173">
        <v>17</v>
      </c>
      <c r="H57" s="81">
        <f t="shared" si="7"/>
        <v>253.73134328358208</v>
      </c>
      <c r="I57" s="325">
        <v>2000</v>
      </c>
      <c r="J57" s="104">
        <f t="shared" si="6"/>
        <v>333.33333333333331</v>
      </c>
      <c r="K57" s="62">
        <v>33</v>
      </c>
      <c r="L57" s="133">
        <f t="shared" si="4"/>
        <v>828.4023668639054</v>
      </c>
      <c r="M57" s="174">
        <f>SUM(L57,J57,H57)</f>
        <v>1415.4670434808208</v>
      </c>
      <c r="N57" s="604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</row>
    <row r="58" spans="1:209" x14ac:dyDescent="0.25">
      <c r="A58" s="105">
        <v>20</v>
      </c>
      <c r="B58" s="37" t="s">
        <v>50</v>
      </c>
      <c r="C58" s="325" t="s">
        <v>44</v>
      </c>
      <c r="D58" s="27" t="s">
        <v>134</v>
      </c>
      <c r="E58" s="322" t="s">
        <v>14</v>
      </c>
      <c r="F58" s="198" t="s">
        <v>84</v>
      </c>
      <c r="G58" s="173">
        <v>55</v>
      </c>
      <c r="H58" s="81">
        <f t="shared" si="7"/>
        <v>820.8955223880597</v>
      </c>
      <c r="I58" s="171">
        <v>1750</v>
      </c>
      <c r="J58" s="104">
        <f t="shared" si="6"/>
        <v>291.66666666666669</v>
      </c>
      <c r="K58" s="82">
        <v>12.9</v>
      </c>
      <c r="L58" s="133">
        <f t="shared" si="4"/>
        <v>233.72781065088759</v>
      </c>
      <c r="M58" s="174">
        <f>SUM(L58,J58,H58)</f>
        <v>1346.2899997056138</v>
      </c>
      <c r="N58" s="604"/>
    </row>
    <row r="59" spans="1:209" x14ac:dyDescent="0.25">
      <c r="A59" s="105">
        <v>21</v>
      </c>
      <c r="B59" s="164" t="s">
        <v>361</v>
      </c>
      <c r="C59" s="323">
        <v>2012</v>
      </c>
      <c r="D59" s="25" t="s">
        <v>114</v>
      </c>
      <c r="E59" s="45" t="s">
        <v>122</v>
      </c>
      <c r="F59" s="198" t="s">
        <v>339</v>
      </c>
      <c r="G59" s="54">
        <v>23</v>
      </c>
      <c r="H59" s="81">
        <f t="shared" si="7"/>
        <v>343.28358208955223</v>
      </c>
      <c r="I59" s="325">
        <v>1940</v>
      </c>
      <c r="J59" s="104">
        <f t="shared" si="6"/>
        <v>323.33333333333331</v>
      </c>
      <c r="K59" s="514">
        <v>28.9</v>
      </c>
      <c r="L59" s="133">
        <f t="shared" si="4"/>
        <v>707.10059171597641</v>
      </c>
      <c r="M59" s="174">
        <f>H59+J59+L59</f>
        <v>1373.7175071388619</v>
      </c>
      <c r="N59" s="158"/>
    </row>
    <row r="60" spans="1:209" x14ac:dyDescent="0.25">
      <c r="A60" s="105">
        <v>22</v>
      </c>
      <c r="B60" s="164" t="s">
        <v>363</v>
      </c>
      <c r="C60" s="25">
        <v>2011</v>
      </c>
      <c r="D60" s="25" t="s">
        <v>114</v>
      </c>
      <c r="E60" s="45" t="s">
        <v>122</v>
      </c>
      <c r="F60" s="198" t="s">
        <v>340</v>
      </c>
      <c r="G60" s="54">
        <v>22</v>
      </c>
      <c r="H60" s="81">
        <f t="shared" si="7"/>
        <v>328.35820895522386</v>
      </c>
      <c r="I60" s="325">
        <v>1150</v>
      </c>
      <c r="J60" s="104">
        <f t="shared" si="6"/>
        <v>191.66666666666666</v>
      </c>
      <c r="K60" s="514">
        <v>29.3</v>
      </c>
      <c r="L60" s="133">
        <f t="shared" si="4"/>
        <v>718.93491124260356</v>
      </c>
      <c r="M60" s="174">
        <f>H60+J60+L60</f>
        <v>1238.9597868644942</v>
      </c>
      <c r="N60" s="68"/>
    </row>
    <row r="61" spans="1:209" x14ac:dyDescent="0.25">
      <c r="A61" s="105"/>
      <c r="B61" s="505" t="s">
        <v>273</v>
      </c>
      <c r="C61" s="323"/>
      <c r="D61" s="323"/>
      <c r="E61" s="45"/>
      <c r="F61" s="506" t="s">
        <v>347</v>
      </c>
      <c r="G61" s="54">
        <v>31</v>
      </c>
      <c r="H61" s="81">
        <f t="shared" si="7"/>
        <v>462.68656716417911</v>
      </c>
      <c r="I61" s="300">
        <v>2160</v>
      </c>
      <c r="J61" s="104">
        <f t="shared" si="6"/>
        <v>360</v>
      </c>
      <c r="K61" s="415"/>
      <c r="L61" s="133"/>
      <c r="M61" s="174"/>
      <c r="N61" s="604"/>
    </row>
    <row r="62" spans="1:209" ht="15" x14ac:dyDescent="0.25">
      <c r="A62" t="s">
        <v>362</v>
      </c>
      <c r="B62" t="s">
        <v>364</v>
      </c>
      <c r="C62"/>
      <c r="D62"/>
      <c r="E62"/>
      <c r="F62"/>
      <c r="G62"/>
      <c r="H62"/>
      <c r="I62"/>
      <c r="J62"/>
      <c r="K62"/>
    </row>
    <row r="63" spans="1:209" x14ac:dyDescent="0.25">
      <c r="B63" s="148"/>
      <c r="C63" s="330"/>
      <c r="D63" s="326"/>
      <c r="E63" s="148"/>
      <c r="F63" s="155"/>
      <c r="G63" s="148"/>
      <c r="H63" s="18"/>
      <c r="I63" s="263"/>
      <c r="J63" s="264"/>
      <c r="K63" s="515"/>
      <c r="L63" s="160"/>
      <c r="M63" s="265"/>
      <c r="N63" s="160"/>
    </row>
    <row r="64" spans="1:209" x14ac:dyDescent="0.25">
      <c r="A64" s="319"/>
      <c r="B64" s="175" t="s">
        <v>0</v>
      </c>
      <c r="C64" s="325" t="s">
        <v>2</v>
      </c>
      <c r="D64" s="25" t="s">
        <v>134</v>
      </c>
      <c r="E64" s="322" t="s">
        <v>1</v>
      </c>
      <c r="F64" s="497" t="s">
        <v>82</v>
      </c>
      <c r="G64" s="495">
        <v>67</v>
      </c>
      <c r="H64" s="188">
        <v>1000</v>
      </c>
      <c r="I64" s="190">
        <v>6000</v>
      </c>
      <c r="J64" s="191">
        <v>1000</v>
      </c>
      <c r="K64" s="94"/>
      <c r="L64" s="5"/>
      <c r="M64" s="161"/>
      <c r="N64" s="89"/>
    </row>
    <row r="65" spans="1:14" x14ac:dyDescent="0.25">
      <c r="A65" s="664" t="s">
        <v>388</v>
      </c>
      <c r="B65" s="664"/>
      <c r="C65" s="664"/>
      <c r="D65" s="664"/>
      <c r="E65" s="664"/>
      <c r="F65" s="664"/>
      <c r="G65" s="664"/>
      <c r="H65" s="664"/>
      <c r="I65" s="664"/>
      <c r="J65" s="664"/>
      <c r="K65" s="664"/>
      <c r="L65" s="664"/>
      <c r="M65" s="664"/>
      <c r="N65" s="664"/>
    </row>
    <row r="66" spans="1:14" x14ac:dyDescent="0.25">
      <c r="A66" s="664" t="s">
        <v>217</v>
      </c>
      <c r="B66" s="664"/>
      <c r="C66" s="664"/>
      <c r="D66" s="664"/>
      <c r="E66" s="664"/>
      <c r="F66" s="664"/>
      <c r="G66" s="664"/>
      <c r="H66" s="664"/>
      <c r="I66" s="664"/>
      <c r="J66" s="664"/>
      <c r="K66" s="664"/>
      <c r="L66" s="664"/>
      <c r="M66" s="664"/>
      <c r="N66" s="664"/>
    </row>
    <row r="67" spans="1:14" x14ac:dyDescent="0.25">
      <c r="A67" s="664" t="s">
        <v>211</v>
      </c>
      <c r="B67" s="664"/>
      <c r="C67" s="664"/>
      <c r="D67" s="664"/>
      <c r="E67" s="664"/>
      <c r="F67" s="664"/>
      <c r="G67" s="664"/>
      <c r="H67" s="664"/>
      <c r="I67" s="664"/>
      <c r="J67" s="664"/>
      <c r="K67" s="664"/>
      <c r="L67" s="664"/>
      <c r="M67" s="664"/>
      <c r="N67" s="664"/>
    </row>
    <row r="68" spans="1:14" x14ac:dyDescent="0.25">
      <c r="A68" s="154"/>
      <c r="B68" s="100" t="s">
        <v>144</v>
      </c>
      <c r="C68" s="209"/>
      <c r="D68" s="205"/>
      <c r="E68" s="113" t="s">
        <v>209</v>
      </c>
      <c r="F68" s="195"/>
      <c r="G68" s="99"/>
      <c r="H68" s="58" t="s">
        <v>79</v>
      </c>
      <c r="I68" s="155"/>
      <c r="J68" s="155"/>
      <c r="K68" s="155"/>
      <c r="L68" s="155"/>
      <c r="M68" s="155"/>
      <c r="N68" s="563"/>
    </row>
    <row r="69" spans="1:14" ht="24.75" customHeight="1" x14ac:dyDescent="0.25">
      <c r="A69" s="677" t="s">
        <v>194</v>
      </c>
      <c r="B69" s="27" t="s">
        <v>203</v>
      </c>
      <c r="C69" s="675" t="s">
        <v>219</v>
      </c>
      <c r="D69" s="678" t="s">
        <v>220</v>
      </c>
      <c r="E69" s="243"/>
      <c r="F69" s="237"/>
      <c r="G69" s="236" t="s">
        <v>221</v>
      </c>
      <c r="H69" s="236"/>
      <c r="I69" s="224" t="s">
        <v>222</v>
      </c>
      <c r="J69" s="224"/>
      <c r="K69" s="673" t="s">
        <v>223</v>
      </c>
      <c r="L69" s="674"/>
      <c r="M69" s="670" t="s">
        <v>255</v>
      </c>
      <c r="N69" s="671"/>
    </row>
    <row r="70" spans="1:14" ht="42.75" x14ac:dyDescent="0.25">
      <c r="A70" s="677"/>
      <c r="B70" s="27" t="s">
        <v>195</v>
      </c>
      <c r="C70" s="676"/>
      <c r="D70" s="678"/>
      <c r="E70" s="116"/>
      <c r="F70" s="388" t="s">
        <v>335</v>
      </c>
      <c r="G70" s="388" t="s">
        <v>336</v>
      </c>
      <c r="H70" s="225" t="s">
        <v>227</v>
      </c>
      <c r="I70" s="224" t="s">
        <v>228</v>
      </c>
      <c r="J70" s="225" t="s">
        <v>227</v>
      </c>
      <c r="K70" s="193" t="s">
        <v>229</v>
      </c>
      <c r="L70" s="225" t="s">
        <v>227</v>
      </c>
      <c r="M70" s="670"/>
      <c r="N70" s="672"/>
    </row>
    <row r="71" spans="1:14" ht="17.25" customHeight="1" x14ac:dyDescent="0.25">
      <c r="A71" s="105">
        <v>1</v>
      </c>
      <c r="B71" s="162" t="s">
        <v>137</v>
      </c>
      <c r="C71" s="22">
        <v>2011</v>
      </c>
      <c r="D71" s="25" t="s">
        <v>114</v>
      </c>
      <c r="E71" s="45" t="s">
        <v>122</v>
      </c>
      <c r="F71" s="198" t="s">
        <v>91</v>
      </c>
      <c r="G71" s="173">
        <v>56</v>
      </c>
      <c r="H71" s="81">
        <f t="shared" ref="H71:H81" si="8">G71*1000/58</f>
        <v>965.51724137931035</v>
      </c>
      <c r="I71" s="190">
        <v>3820</v>
      </c>
      <c r="J71" s="426">
        <f t="shared" ref="J71" si="9">I71*1000/3820</f>
        <v>1000</v>
      </c>
      <c r="K71" s="188">
        <v>33.799999999999997</v>
      </c>
      <c r="L71" s="189">
        <f t="shared" ref="L71" si="10">(K71-2)*1000/31.8</f>
        <v>999.99999999999989</v>
      </c>
      <c r="M71" s="231">
        <f>SUM(L71,J71,H71)</f>
        <v>2965.5172413793102</v>
      </c>
      <c r="N71" s="123">
        <v>1</v>
      </c>
    </row>
    <row r="72" spans="1:14" ht="17.25" customHeight="1" x14ac:dyDescent="0.25">
      <c r="A72" s="105">
        <v>2</v>
      </c>
      <c r="B72" s="324" t="s">
        <v>52</v>
      </c>
      <c r="C72" s="325" t="s">
        <v>53</v>
      </c>
      <c r="D72" s="25" t="s">
        <v>114</v>
      </c>
      <c r="E72" s="322" t="s">
        <v>18</v>
      </c>
      <c r="F72" s="198" t="s">
        <v>93</v>
      </c>
      <c r="G72" s="173">
        <v>50</v>
      </c>
      <c r="H72" s="81">
        <f t="shared" si="8"/>
        <v>862.06896551724139</v>
      </c>
      <c r="I72" s="325">
        <v>2100</v>
      </c>
      <c r="J72" s="81">
        <f t="shared" ref="J72:J88" si="11">I72*1000/3820</f>
        <v>549.73821989528801</v>
      </c>
      <c r="K72" s="134">
        <v>30.8</v>
      </c>
      <c r="L72" s="534">
        <f>(K72-2)*1000/31.8</f>
        <v>905.66037735849056</v>
      </c>
      <c r="M72" s="231">
        <f>SUM(L72,J72,H72)</f>
        <v>2317.4675627710199</v>
      </c>
      <c r="N72" s="124">
        <v>2</v>
      </c>
    </row>
    <row r="73" spans="1:14" ht="17.25" customHeight="1" x14ac:dyDescent="0.25">
      <c r="A73" s="105">
        <v>3</v>
      </c>
      <c r="B73" s="164" t="s">
        <v>235</v>
      </c>
      <c r="C73" s="25">
        <v>2012</v>
      </c>
      <c r="D73" s="166" t="s">
        <v>114</v>
      </c>
      <c r="E73" s="61" t="s">
        <v>122</v>
      </c>
      <c r="F73" s="480" t="s">
        <v>351</v>
      </c>
      <c r="G73" s="54">
        <v>41.5</v>
      </c>
      <c r="H73" s="81">
        <f t="shared" si="8"/>
        <v>715.51724137931035</v>
      </c>
      <c r="I73" s="481">
        <v>1920</v>
      </c>
      <c r="J73" s="81">
        <f t="shared" si="11"/>
        <v>502.61780104712039</v>
      </c>
      <c r="K73" s="482">
        <v>25.8</v>
      </c>
      <c r="L73" s="534">
        <f>(K73-2)*1000/31</f>
        <v>767.74193548387098</v>
      </c>
      <c r="M73" s="232">
        <f t="shared" ref="M73:M88" si="12">H73+J73+L73</f>
        <v>1985.8769779103018</v>
      </c>
      <c r="N73" s="125">
        <v>3</v>
      </c>
    </row>
    <row r="74" spans="1:14" ht="17.25" customHeight="1" x14ac:dyDescent="0.25">
      <c r="A74" s="105">
        <v>4</v>
      </c>
      <c r="B74" s="164" t="s">
        <v>146</v>
      </c>
      <c r="C74" s="323">
        <v>2012</v>
      </c>
      <c r="D74" s="25" t="s">
        <v>114</v>
      </c>
      <c r="E74" s="45" t="s">
        <v>122</v>
      </c>
      <c r="F74" s="198" t="s">
        <v>339</v>
      </c>
      <c r="G74" s="54">
        <v>29</v>
      </c>
      <c r="H74" s="81">
        <f t="shared" si="8"/>
        <v>500</v>
      </c>
      <c r="I74" s="27">
        <v>1940</v>
      </c>
      <c r="J74" s="81">
        <f t="shared" si="11"/>
        <v>507.85340314136124</v>
      </c>
      <c r="K74" s="419">
        <v>26.4</v>
      </c>
      <c r="L74" s="534">
        <f t="shared" ref="L74:L79" si="13">(K74-2)*1000/31.8</f>
        <v>767.29559748427675</v>
      </c>
      <c r="M74" s="232">
        <f t="shared" si="12"/>
        <v>1775.1490006256381</v>
      </c>
      <c r="N74" s="126">
        <v>4</v>
      </c>
    </row>
    <row r="75" spans="1:14" ht="17.25" customHeight="1" x14ac:dyDescent="0.25">
      <c r="A75" s="105">
        <v>5</v>
      </c>
      <c r="B75" s="162" t="s">
        <v>147</v>
      </c>
      <c r="C75" s="323">
        <v>2012</v>
      </c>
      <c r="D75" s="25" t="s">
        <v>114</v>
      </c>
      <c r="E75" s="61" t="s">
        <v>122</v>
      </c>
      <c r="F75" s="198" t="s">
        <v>333</v>
      </c>
      <c r="G75" s="173">
        <v>34.5</v>
      </c>
      <c r="H75" s="81">
        <f t="shared" si="8"/>
        <v>594.82758620689651</v>
      </c>
      <c r="I75" s="172">
        <v>740</v>
      </c>
      <c r="J75" s="81">
        <f t="shared" si="11"/>
        <v>193.717277486911</v>
      </c>
      <c r="K75" s="82">
        <v>28</v>
      </c>
      <c r="L75" s="534">
        <f t="shared" si="13"/>
        <v>817.6100628930817</v>
      </c>
      <c r="M75" s="232">
        <f t="shared" si="12"/>
        <v>1606.1549265868894</v>
      </c>
      <c r="N75" s="127">
        <v>5</v>
      </c>
    </row>
    <row r="76" spans="1:14" ht="17.25" customHeight="1" x14ac:dyDescent="0.25">
      <c r="A76" s="105">
        <v>6</v>
      </c>
      <c r="B76" s="164" t="s">
        <v>300</v>
      </c>
      <c r="C76" s="323">
        <v>2016</v>
      </c>
      <c r="D76" s="323" t="s">
        <v>302</v>
      </c>
      <c r="E76" s="45" t="s">
        <v>122</v>
      </c>
      <c r="F76" s="198" t="s">
        <v>341</v>
      </c>
      <c r="G76" s="82">
        <v>36</v>
      </c>
      <c r="H76" s="81">
        <f t="shared" si="8"/>
        <v>620.68965517241384</v>
      </c>
      <c r="I76" s="172">
        <v>1840</v>
      </c>
      <c r="J76" s="81">
        <f t="shared" si="11"/>
        <v>481.67539267015707</v>
      </c>
      <c r="K76" s="415">
        <v>16</v>
      </c>
      <c r="L76" s="534">
        <f t="shared" si="13"/>
        <v>440.25157232704402</v>
      </c>
      <c r="M76" s="232">
        <f t="shared" si="12"/>
        <v>1542.6166201696149</v>
      </c>
      <c r="N76" s="128">
        <v>6</v>
      </c>
    </row>
    <row r="77" spans="1:14" ht="17.25" customHeight="1" x14ac:dyDescent="0.25">
      <c r="A77" s="105">
        <v>7</v>
      </c>
      <c r="B77" s="164" t="s">
        <v>278</v>
      </c>
      <c r="C77" s="25">
        <v>2011</v>
      </c>
      <c r="D77" s="25" t="s">
        <v>114</v>
      </c>
      <c r="E77" s="45" t="s">
        <v>122</v>
      </c>
      <c r="F77" s="198" t="s">
        <v>340</v>
      </c>
      <c r="G77" s="54">
        <v>28</v>
      </c>
      <c r="H77" s="81">
        <f t="shared" si="8"/>
        <v>482.75862068965517</v>
      </c>
      <c r="I77" s="172">
        <v>1150</v>
      </c>
      <c r="J77" s="81">
        <f t="shared" si="11"/>
        <v>301.04712041884818</v>
      </c>
      <c r="K77" s="416">
        <v>26</v>
      </c>
      <c r="L77" s="534">
        <f t="shared" si="13"/>
        <v>754.71698113207549</v>
      </c>
      <c r="M77" s="232">
        <f t="shared" si="12"/>
        <v>1538.5227222405788</v>
      </c>
      <c r="N77" s="128">
        <v>7</v>
      </c>
    </row>
    <row r="78" spans="1:14" ht="17.25" customHeight="1" x14ac:dyDescent="0.25">
      <c r="A78" s="105">
        <v>8</v>
      </c>
      <c r="B78" s="162" t="s">
        <v>145</v>
      </c>
      <c r="C78" s="27">
        <v>2013</v>
      </c>
      <c r="D78" s="38" t="s">
        <v>114</v>
      </c>
      <c r="E78" s="61" t="s">
        <v>122</v>
      </c>
      <c r="F78" s="198" t="s">
        <v>334</v>
      </c>
      <c r="G78" s="194">
        <v>34</v>
      </c>
      <c r="H78" s="81">
        <f t="shared" si="8"/>
        <v>586.20689655172418</v>
      </c>
      <c r="I78" s="171">
        <v>1180</v>
      </c>
      <c r="J78" s="81">
        <f t="shared" si="11"/>
        <v>308.90052356020942</v>
      </c>
      <c r="K78" s="412">
        <v>18.7</v>
      </c>
      <c r="L78" s="534">
        <f t="shared" si="13"/>
        <v>525.15723270440253</v>
      </c>
      <c r="M78" s="232">
        <f t="shared" si="12"/>
        <v>1420.2646528163361</v>
      </c>
      <c r="N78" s="128">
        <v>8</v>
      </c>
    </row>
    <row r="79" spans="1:14" ht="17.25" customHeight="1" x14ac:dyDescent="0.25">
      <c r="A79" s="105">
        <v>9</v>
      </c>
      <c r="B79" s="324" t="s">
        <v>72</v>
      </c>
      <c r="C79" s="325" t="s">
        <v>62</v>
      </c>
      <c r="D79" s="25" t="s">
        <v>114</v>
      </c>
      <c r="E79" s="322" t="s">
        <v>21</v>
      </c>
      <c r="F79" s="198" t="s">
        <v>332</v>
      </c>
      <c r="G79" s="173">
        <v>32.5</v>
      </c>
      <c r="H79" s="81">
        <f t="shared" si="8"/>
        <v>560.34482758620686</v>
      </c>
      <c r="I79" s="325">
        <v>790</v>
      </c>
      <c r="J79" s="81">
        <f t="shared" si="11"/>
        <v>206.80628272251309</v>
      </c>
      <c r="K79" s="314">
        <v>23.8</v>
      </c>
      <c r="L79" s="534">
        <f t="shared" si="13"/>
        <v>685.53459119496858</v>
      </c>
      <c r="M79" s="232">
        <f t="shared" si="12"/>
        <v>1452.6857015036885</v>
      </c>
      <c r="N79" s="128">
        <v>9</v>
      </c>
    </row>
    <row r="80" spans="1:14" ht="17.25" customHeight="1" thickBot="1" x14ac:dyDescent="0.3">
      <c r="A80" s="105">
        <v>10</v>
      </c>
      <c r="B80" s="51" t="s">
        <v>99</v>
      </c>
      <c r="C80" s="323" t="s">
        <v>62</v>
      </c>
      <c r="D80" s="25" t="s">
        <v>114</v>
      </c>
      <c r="E80" s="28" t="s">
        <v>18</v>
      </c>
      <c r="F80" s="500" t="s">
        <v>338</v>
      </c>
      <c r="G80" s="323">
        <v>40.5</v>
      </c>
      <c r="H80" s="81">
        <f t="shared" si="8"/>
        <v>698.27586206896547</v>
      </c>
      <c r="I80" s="27">
        <v>2530</v>
      </c>
      <c r="J80" s="81">
        <f t="shared" si="11"/>
        <v>662.30366492146595</v>
      </c>
      <c r="K80" s="54">
        <v>0</v>
      </c>
      <c r="L80" s="534"/>
      <c r="M80" s="232">
        <f t="shared" si="12"/>
        <v>1360.5795269904315</v>
      </c>
      <c r="N80" s="128">
        <v>10</v>
      </c>
    </row>
    <row r="81" spans="1:209" ht="17.25" customHeight="1" thickTop="1" x14ac:dyDescent="0.25">
      <c r="A81" s="105">
        <v>11</v>
      </c>
      <c r="B81" s="51" t="s">
        <v>254</v>
      </c>
      <c r="C81" s="323" t="s">
        <v>68</v>
      </c>
      <c r="D81" s="25" t="s">
        <v>206</v>
      </c>
      <c r="E81" s="322" t="s">
        <v>18</v>
      </c>
      <c r="F81" s="365" t="s">
        <v>349</v>
      </c>
      <c r="G81" s="54">
        <v>27</v>
      </c>
      <c r="H81" s="81">
        <f t="shared" si="8"/>
        <v>465.51724137931035</v>
      </c>
      <c r="I81" s="301">
        <v>1690</v>
      </c>
      <c r="J81" s="81">
        <f t="shared" si="11"/>
        <v>442.4083769633508</v>
      </c>
      <c r="K81" s="82">
        <v>15.6</v>
      </c>
      <c r="L81" s="534">
        <f>(K81-2)*1000/31.8</f>
        <v>427.67295597484275</v>
      </c>
      <c r="M81" s="232">
        <f t="shared" si="12"/>
        <v>1335.598574317504</v>
      </c>
      <c r="N81" s="128">
        <v>11</v>
      </c>
    </row>
    <row r="82" spans="1:209" s="1" customFormat="1" ht="17.25" customHeight="1" thickBot="1" x14ac:dyDescent="0.3">
      <c r="A82" s="105">
        <v>12</v>
      </c>
      <c r="B82" s="421" t="s">
        <v>61</v>
      </c>
      <c r="C82" s="64" t="s">
        <v>62</v>
      </c>
      <c r="D82" s="92" t="s">
        <v>206</v>
      </c>
      <c r="E82" s="138" t="s">
        <v>18</v>
      </c>
      <c r="F82" s="464" t="s">
        <v>94</v>
      </c>
      <c r="G82" s="493">
        <v>44</v>
      </c>
      <c r="H82" s="183">
        <f t="shared" ref="H82:H83" si="14">G82*1000/58</f>
        <v>758.62068965517244</v>
      </c>
      <c r="I82" s="503">
        <v>1600</v>
      </c>
      <c r="J82" s="81">
        <f t="shared" si="11"/>
        <v>418.84816753926702</v>
      </c>
      <c r="K82" s="241">
        <v>0</v>
      </c>
      <c r="L82" s="535"/>
      <c r="M82" s="242">
        <f t="shared" si="12"/>
        <v>1177.4688571944394</v>
      </c>
      <c r="N82" s="129">
        <v>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</row>
    <row r="83" spans="1:209" s="1" customFormat="1" ht="17.25" customHeight="1" thickTop="1" thickBot="1" x14ac:dyDescent="0.3">
      <c r="A83" s="105">
        <v>13</v>
      </c>
      <c r="B83" s="254" t="s">
        <v>198</v>
      </c>
      <c r="C83" s="32">
        <v>2011</v>
      </c>
      <c r="D83" s="203" t="s">
        <v>114</v>
      </c>
      <c r="E83" s="137" t="s">
        <v>122</v>
      </c>
      <c r="F83" s="387" t="s">
        <v>90</v>
      </c>
      <c r="G83" s="501">
        <v>58</v>
      </c>
      <c r="H83" s="502">
        <f t="shared" si="14"/>
        <v>1000</v>
      </c>
      <c r="I83" s="238">
        <v>0</v>
      </c>
      <c r="J83" s="81">
        <f t="shared" si="11"/>
        <v>0</v>
      </c>
      <c r="K83" s="238">
        <v>0</v>
      </c>
      <c r="L83" s="181"/>
      <c r="M83" s="239">
        <f t="shared" si="12"/>
        <v>1000</v>
      </c>
      <c r="N83" s="90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</row>
    <row r="84" spans="1:209" s="163" customFormat="1" ht="17.25" customHeight="1" thickTop="1" x14ac:dyDescent="0.25">
      <c r="A84" s="105">
        <v>14</v>
      </c>
      <c r="B84" s="51" t="s">
        <v>71</v>
      </c>
      <c r="C84" s="323" t="s">
        <v>62</v>
      </c>
      <c r="D84" s="25" t="s">
        <v>114</v>
      </c>
      <c r="E84" s="44" t="s">
        <v>18</v>
      </c>
      <c r="F84" s="365" t="s">
        <v>350</v>
      </c>
      <c r="G84" s="54">
        <v>30</v>
      </c>
      <c r="H84" s="81">
        <f>G84*1000/50</f>
        <v>600</v>
      </c>
      <c r="I84" s="27">
        <v>1030</v>
      </c>
      <c r="J84" s="81">
        <f t="shared" si="11"/>
        <v>269.63350785340316</v>
      </c>
      <c r="K84" s="54">
        <v>0</v>
      </c>
      <c r="L84" s="133"/>
      <c r="M84" s="232">
        <f t="shared" si="12"/>
        <v>869.63350785340322</v>
      </c>
      <c r="N84" s="605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</row>
    <row r="85" spans="1:209" s="2" customFormat="1" ht="17.25" customHeight="1" x14ac:dyDescent="0.25">
      <c r="A85" s="105">
        <v>15</v>
      </c>
      <c r="B85" s="162" t="s">
        <v>148</v>
      </c>
      <c r="C85" s="22">
        <v>2014</v>
      </c>
      <c r="D85" s="204" t="s">
        <v>149</v>
      </c>
      <c r="E85" s="45" t="s">
        <v>122</v>
      </c>
      <c r="F85" s="111" t="s">
        <v>200</v>
      </c>
      <c r="G85" s="54">
        <v>23</v>
      </c>
      <c r="H85" s="81">
        <f>G85*1000/50</f>
        <v>460</v>
      </c>
      <c r="I85" s="27">
        <v>200</v>
      </c>
      <c r="J85" s="81">
        <f t="shared" si="11"/>
        <v>52.356020942408378</v>
      </c>
      <c r="K85" s="419">
        <v>12.5</v>
      </c>
      <c r="L85" s="133">
        <f>(K85-2)*1000/31.8</f>
        <v>330.18867924528303</v>
      </c>
      <c r="M85" s="232">
        <f t="shared" si="12"/>
        <v>842.54470018769143</v>
      </c>
      <c r="N85" s="89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</row>
    <row r="86" spans="1:209" ht="17.25" customHeight="1" x14ac:dyDescent="0.25">
      <c r="A86" s="105">
        <v>16</v>
      </c>
      <c r="B86" s="51" t="s">
        <v>98</v>
      </c>
      <c r="C86" s="144" t="s">
        <v>53</v>
      </c>
      <c r="D86" s="25" t="s">
        <v>114</v>
      </c>
      <c r="E86" s="322" t="s">
        <v>18</v>
      </c>
      <c r="F86" s="198" t="s">
        <v>97</v>
      </c>
      <c r="G86" s="80">
        <v>22.5</v>
      </c>
      <c r="H86" s="68">
        <f>G86*1000/50</f>
        <v>450</v>
      </c>
      <c r="I86" s="25">
        <v>200</v>
      </c>
      <c r="J86" s="81">
        <f t="shared" si="11"/>
        <v>52.356020942408378</v>
      </c>
      <c r="K86" s="54">
        <v>0</v>
      </c>
      <c r="L86" s="54">
        <v>0</v>
      </c>
      <c r="M86" s="232">
        <f t="shared" si="12"/>
        <v>502.35602094240835</v>
      </c>
      <c r="N86" s="604"/>
    </row>
    <row r="87" spans="1:209" ht="17.25" customHeight="1" x14ac:dyDescent="0.25">
      <c r="A87" s="105">
        <v>17</v>
      </c>
      <c r="B87" s="324" t="s">
        <v>73</v>
      </c>
      <c r="C87" s="28" t="s">
        <v>53</v>
      </c>
      <c r="D87" s="25" t="s">
        <v>114</v>
      </c>
      <c r="E87" s="322" t="s">
        <v>21</v>
      </c>
      <c r="F87" s="111" t="s">
        <v>253</v>
      </c>
      <c r="G87" s="54">
        <v>0</v>
      </c>
      <c r="H87" s="81">
        <f>G87*1000/50</f>
        <v>0</v>
      </c>
      <c r="I87" s="25">
        <v>320</v>
      </c>
      <c r="J87" s="81">
        <f t="shared" si="11"/>
        <v>83.769633507853399</v>
      </c>
      <c r="K87" s="14">
        <v>11.4</v>
      </c>
      <c r="L87" s="133">
        <f>(K87-2)*1000/31</f>
        <v>303.22580645161293</v>
      </c>
      <c r="M87" s="232">
        <f t="shared" si="12"/>
        <v>386.99543995946635</v>
      </c>
      <c r="N87" s="68"/>
    </row>
    <row r="88" spans="1:209" ht="17.25" customHeight="1" x14ac:dyDescent="0.25">
      <c r="A88" s="105">
        <v>18</v>
      </c>
      <c r="B88" s="51" t="s">
        <v>107</v>
      </c>
      <c r="C88" s="323" t="s">
        <v>105</v>
      </c>
      <c r="D88" s="25" t="s">
        <v>114</v>
      </c>
      <c r="E88" s="322" t="s">
        <v>21</v>
      </c>
      <c r="F88" s="111" t="s">
        <v>108</v>
      </c>
      <c r="G88" s="54">
        <v>8</v>
      </c>
      <c r="H88" s="81">
        <f>G88*1000/50</f>
        <v>160</v>
      </c>
      <c r="I88" s="25">
        <v>380</v>
      </c>
      <c r="J88" s="81">
        <f t="shared" si="11"/>
        <v>99.47643979057591</v>
      </c>
      <c r="K88" s="54">
        <v>0</v>
      </c>
      <c r="L88" s="133"/>
      <c r="M88" s="161">
        <f t="shared" si="12"/>
        <v>259.47643979057591</v>
      </c>
      <c r="N88" s="604"/>
    </row>
    <row r="89" spans="1:209" ht="17.25" customHeight="1" x14ac:dyDescent="0.3">
      <c r="A89" s="105"/>
      <c r="B89" s="51"/>
      <c r="C89" s="25"/>
      <c r="D89" s="166"/>
      <c r="E89" s="61"/>
      <c r="F89" s="480"/>
      <c r="G89" s="54"/>
      <c r="H89" s="81"/>
      <c r="I89" s="167"/>
      <c r="J89" s="81"/>
      <c r="K89" s="167"/>
      <c r="L89" s="145"/>
      <c r="M89" s="235"/>
      <c r="N89" s="604"/>
    </row>
    <row r="90" spans="1:209" ht="17.25" customHeight="1" x14ac:dyDescent="0.25">
      <c r="A90" s="147"/>
      <c r="C90"/>
      <c r="D90"/>
      <c r="E90"/>
      <c r="F90"/>
      <c r="G90"/>
      <c r="H90" s="414" t="s">
        <v>337</v>
      </c>
      <c r="J90"/>
      <c r="K90"/>
    </row>
    <row r="91" spans="1:209" ht="17.25" customHeight="1" x14ac:dyDescent="0.25">
      <c r="A91" s="154"/>
      <c r="B91" s="51" t="s">
        <v>198</v>
      </c>
      <c r="C91" s="144">
        <v>2011</v>
      </c>
      <c r="D91" s="25" t="s">
        <v>114</v>
      </c>
      <c r="E91" s="61" t="s">
        <v>122</v>
      </c>
      <c r="F91" s="365" t="s">
        <v>90</v>
      </c>
      <c r="G91" s="67">
        <v>58</v>
      </c>
      <c r="H91" s="385">
        <f>G91*1000/58</f>
        <v>1000</v>
      </c>
      <c r="I91" s="168" t="s">
        <v>236</v>
      </c>
      <c r="J91" s="153"/>
      <c r="K91" s="168" t="s">
        <v>236</v>
      </c>
      <c r="L91" s="153"/>
      <c r="M91" s="233"/>
      <c r="N91" s="604"/>
    </row>
    <row r="92" spans="1:209" ht="17.25" customHeight="1" x14ac:dyDescent="0.25">
      <c r="A92" s="154"/>
      <c r="B92" s="165" t="s">
        <v>234</v>
      </c>
      <c r="C92" s="210"/>
      <c r="D92" s="207"/>
      <c r="E92" s="165"/>
      <c r="F92" s="201"/>
      <c r="G92" s="165"/>
      <c r="H92" s="165"/>
      <c r="I92" s="165"/>
      <c r="J92" s="165"/>
      <c r="K92" s="165"/>
      <c r="L92" s="165"/>
      <c r="M92" s="234"/>
      <c r="N92" s="606"/>
    </row>
    <row r="93" spans="1:209" ht="17.25" customHeight="1" x14ac:dyDescent="0.25">
      <c r="A93" s="154"/>
      <c r="K93" s="99"/>
      <c r="L93" s="99"/>
      <c r="M93" s="99"/>
      <c r="N93" s="600"/>
    </row>
    <row r="94" spans="1:209" x14ac:dyDescent="0.25">
      <c r="A94" s="154"/>
      <c r="B94" s="169" t="s">
        <v>237</v>
      </c>
      <c r="C94" s="211"/>
      <c r="D94" s="206"/>
      <c r="E94" s="154"/>
      <c r="F94" s="200"/>
      <c r="G94" s="154"/>
      <c r="H94" s="154"/>
      <c r="I94" s="99"/>
      <c r="J94" s="99"/>
    </row>
    <row r="95" spans="1:209" x14ac:dyDescent="0.25">
      <c r="A95" s="154"/>
      <c r="B95" s="140"/>
      <c r="C95" s="170"/>
      <c r="D95" s="206"/>
      <c r="E95" s="154"/>
      <c r="F95" s="200"/>
      <c r="G95" s="154"/>
      <c r="H95" s="154"/>
      <c r="I95" s="99"/>
      <c r="J95" s="99"/>
      <c r="K95" s="99"/>
      <c r="L95" s="99"/>
      <c r="M95" s="99"/>
      <c r="N95" s="600"/>
    </row>
    <row r="96" spans="1:209" x14ac:dyDescent="0.25">
      <c r="A96" s="154"/>
      <c r="B96" s="140"/>
      <c r="C96" s="170"/>
      <c r="D96" s="206"/>
      <c r="E96" s="154"/>
      <c r="F96" s="200"/>
      <c r="G96" s="154"/>
      <c r="H96" s="154"/>
      <c r="I96" s="99"/>
      <c r="J96" s="99"/>
      <c r="K96" s="99"/>
      <c r="L96" s="99"/>
      <c r="M96" s="99"/>
      <c r="N96" s="600"/>
    </row>
  </sheetData>
  <sortState ref="B22:M30">
    <sortCondition descending="1" ref="M22:M30"/>
  </sortState>
  <mergeCells count="29">
    <mergeCell ref="A35:N35"/>
    <mergeCell ref="A33:N33"/>
    <mergeCell ref="A34:N34"/>
    <mergeCell ref="B1:N1"/>
    <mergeCell ref="A2:N2"/>
    <mergeCell ref="A3:N3"/>
    <mergeCell ref="A5:A6"/>
    <mergeCell ref="B5:B6"/>
    <mergeCell ref="C5:C6"/>
    <mergeCell ref="D5:D6"/>
    <mergeCell ref="M5:M6"/>
    <mergeCell ref="K5:L5"/>
    <mergeCell ref="N5:N6"/>
    <mergeCell ref="E5:E6"/>
    <mergeCell ref="N69:N70"/>
    <mergeCell ref="K69:L69"/>
    <mergeCell ref="C69:C70"/>
    <mergeCell ref="A69:A70"/>
    <mergeCell ref="D69:D70"/>
    <mergeCell ref="M69:M70"/>
    <mergeCell ref="A65:N65"/>
    <mergeCell ref="A66:N66"/>
    <mergeCell ref="A67:N67"/>
    <mergeCell ref="C37:C38"/>
    <mergeCell ref="E37:E38"/>
    <mergeCell ref="K37:L37"/>
    <mergeCell ref="A37:A38"/>
    <mergeCell ref="D37:D38"/>
    <mergeCell ref="M37:M38"/>
  </mergeCells>
  <hyperlinks>
    <hyperlink ref="B18" r:id="rId1" display="https://iwwfed-ea.org/cableski/rl2025/wbw/index.php?skier=ISR392001647"/>
    <hyperlink ref="B23" r:id="rId2" display="https://iwwfed-ea.org/cableski/rl2025/wbw/index.php?skier=SVK062001561"/>
    <hyperlink ref="B20" r:id="rId3" display="https://iwwfed-ea.org/cableski/rl2025/wbw/index.php?skier=AUT652000927"/>
    <hyperlink ref="B14" r:id="rId4" display="https://iwwfed-ea.org/cableski/rl2025/wbw/index.php?skier=GER582023886"/>
    <hyperlink ref="B24" r:id="rId5" display="https://iwwfed-ea.org/cableski/rl2025/wbw/index.php?skier=GER672001573"/>
    <hyperlink ref="B9" r:id="rId6" display="https://iwwfed-ea.org/cableski/rl2025/wbw/index.php?skier=AUT982024277"/>
    <hyperlink ref="B25" r:id="rId7" display="https://iwwfed-ea.org/cableski/rl2025/wbw/index.php?skier=POL622001316"/>
    <hyperlink ref="B27" r:id="rId8" display="https://iwwfed-ea.org/cableski/rl2025/wbw/index.php?skier=SVK152001558"/>
    <hyperlink ref="B30" r:id="rId9" display="https://iwwfed-ea.org/cableski/rl2025/wbw/index.php?skier=POL982020513"/>
    <hyperlink ref="B17" r:id="rId10" display="https://iwwfed-ea.org/cableski/rl2025/wbw/index.php?skier=AUT712000925"/>
    <hyperlink ref="B21" r:id="rId11" display="https://iwwfed-ea.org/cableski/rl2025/wbw/index.php?skier=SVK882001566"/>
    <hyperlink ref="B29" r:id="rId12" display="https://iwwfed-ea.org/cableski/rl2025/wbw/index.php?skier=GER622001607"/>
    <hyperlink ref="B47" r:id="rId13" display="https://iwwfed-ea.org/cableski/rl2025/wbw/index.php?skier=GER672001573"/>
    <hyperlink ref="B39" r:id="rId14" display="https://iwwfed-ea.org/cableski/rl2025/wbw/index.php?skier=AUT982024277"/>
    <hyperlink ref="B49" r:id="rId15" display="https://iwwfed-ea.org/cableski/rl2025/wbw/index.php?skier=POL982020513"/>
    <hyperlink ref="B57" r:id="rId16" display="https://iwwfed-ea.org/cableski/rl2025/wbw/index.php?skier=POL582023304"/>
    <hyperlink ref="B50" r:id="rId17" display="https://iwwfed-ea.org/cableski/rl2025/wbw/index.php?skier=GER982016470"/>
    <hyperlink ref="B54" r:id="rId18" display="https://iwwfed-ea.org/cableski/rl2025/wbw/index.php?skier=GER982016370"/>
    <hyperlink ref="B53" r:id="rId19" display="https://iwwfed-ea.org/cableski/rl2025/wbw/index.php?skier=POL982020520"/>
    <hyperlink ref="B51" r:id="rId20" display="https://iwwfed-ea.org/cableski/rl2025/wbw/index.php?skier=POL762023298"/>
    <hyperlink ref="B52" r:id="rId21" display="https://iwwfed-ea.org/cableski/rl2025/wbw/index.php?skier=POL702023300"/>
    <hyperlink ref="B45" r:id="rId22" display="https://iwwfed-ea.org/cableski/rl2025/wbw/index.php?skier=SVK882001566"/>
    <hyperlink ref="B58" r:id="rId23" display="https://iwwfed-ea.org/cableski/rl2025/wbw/index.php?skier=SVK912001565"/>
    <hyperlink ref="B72" r:id="rId24" display="https://iwwfed-ea.org/cableski/rl2025/wbw/index.php?skier=GER842001729"/>
    <hyperlink ref="B79" r:id="rId25" display="https://iwwfed-ea.org/cableski/rl2025/wbw/index.php?skier=POL982020553"/>
    <hyperlink ref="B87" r:id="rId26" display="https://iwwfed-ea.org/cableski/rl2025/wbw/index.php?skier=POL982020639"/>
    <hyperlink ref="B74" r:id="rId27" display="https://iwwfed-ea.org/cableski/rl2025/wbw/index.php?skier=POL582023304"/>
    <hyperlink ref="B86" r:id="rId28" display="https://iwwfed-ea.org/cableski/rl2025/wbw/index.php?skier=GER982016552"/>
    <hyperlink ref="B80" r:id="rId29" display="https://iwwfed-ea.org/cableski/rl2025/wbw/index.php?skier=GER982016690"/>
    <hyperlink ref="B88" r:id="rId30" display="https://iwwfed-ea.org/cableski/rl2025/wbw/index.php?skier=POL982020573"/>
    <hyperlink ref="B84" r:id="rId31" display="https://iwwfed-ea.org/cableski/rl2025/wbw/index.php?skier=GER982016631"/>
    <hyperlink ref="B81" r:id="rId32" display="https://www.iwwfed-ea.org/cableski/rl2025/eame/index.php?skier=GER982016634"/>
    <hyperlink ref="B82" r:id="rId33" display="https://www.iwwfed-ea.org/cableski/rl2025/eame/index.php?skier=GER982016430"/>
    <hyperlink ref="B55" r:id="rId34" display="https://iwwfed-ea.net/cableski/rl2026/wbw/index.php?skier=SVK272001748"/>
    <hyperlink ref="B59" r:id="rId35" display="https://iwwfed-ea.org/cableski/rl2025/wbw/index.php?skier=POL582023304"/>
    <hyperlink ref="B61" r:id="rId36" display="https://www.iwwfed-ea.net/cableski/rl2026/eame/index.php?skier=SVK272001748"/>
    <hyperlink ref="B64" r:id="rId37" display="https://iwwfed-ea.org/cableski/rl2025/wbw/index.php?skier=AUT982024277"/>
  </hyperlinks>
  <pageMargins left="0.38759689922480622" right="0.38541666666666669" top="0.22069209039548024" bottom="0.31779661016949151" header="0.3" footer="0.37548449612403101"/>
  <pageSetup paperSize="9" orientation="landscape" horizontalDpi="0" verticalDpi="0" r:id="rId38"/>
  <drawing r:id="rId3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46"/>
  <sheetViews>
    <sheetView workbookViewId="0">
      <selection activeCell="P13" sqref="P13"/>
    </sheetView>
  </sheetViews>
  <sheetFormatPr defaultRowHeight="15" x14ac:dyDescent="0.25"/>
  <sheetData>
    <row r="4" spans="1:11" x14ac:dyDescent="0.25">
      <c r="B4" t="s">
        <v>283</v>
      </c>
      <c r="I4" t="s">
        <v>284</v>
      </c>
      <c r="K4" t="s">
        <v>285</v>
      </c>
    </row>
    <row r="6" spans="1:11" ht="18.75" x14ac:dyDescent="0.3">
      <c r="A6" s="349" t="s">
        <v>286</v>
      </c>
      <c r="B6" s="200" t="s">
        <v>287</v>
      </c>
      <c r="C6" s="154"/>
      <c r="D6" s="200"/>
      <c r="E6" s="350"/>
      <c r="I6" s="351"/>
    </row>
    <row r="7" spans="1:11" ht="15.75" x14ac:dyDescent="0.25">
      <c r="A7" s="352" t="s">
        <v>288</v>
      </c>
      <c r="B7" s="154"/>
      <c r="C7" s="154"/>
      <c r="D7" s="200"/>
      <c r="E7" s="350"/>
    </row>
    <row r="8" spans="1:11" ht="15.75" x14ac:dyDescent="0.25">
      <c r="A8" s="353" t="s">
        <v>289</v>
      </c>
      <c r="B8" s="353"/>
      <c r="C8" s="353"/>
      <c r="D8" s="353"/>
      <c r="E8" s="353"/>
    </row>
    <row r="10" spans="1:11" ht="18.75" x14ac:dyDescent="0.3">
      <c r="A10" s="349" t="s">
        <v>290</v>
      </c>
      <c r="B10" s="200" t="s">
        <v>287</v>
      </c>
      <c r="C10" s="154"/>
      <c r="D10" s="200"/>
      <c r="E10" s="350"/>
      <c r="I10" s="351" t="s">
        <v>291</v>
      </c>
    </row>
    <row r="11" spans="1:11" ht="15.75" x14ac:dyDescent="0.25">
      <c r="A11" s="352" t="s">
        <v>288</v>
      </c>
      <c r="B11" s="154"/>
      <c r="C11" s="154"/>
      <c r="D11" s="200"/>
      <c r="E11" s="350"/>
    </row>
    <row r="12" spans="1:11" ht="15.75" x14ac:dyDescent="0.25">
      <c r="A12" s="354" t="s">
        <v>292</v>
      </c>
      <c r="B12" s="355"/>
      <c r="C12" s="355"/>
      <c r="D12" s="355"/>
      <c r="E12" s="356"/>
    </row>
    <row r="14" spans="1:11" ht="18.75" x14ac:dyDescent="0.25">
      <c r="A14" s="357" t="s">
        <v>293</v>
      </c>
      <c r="B14" s="200" t="s">
        <v>287</v>
      </c>
      <c r="C14" s="154"/>
      <c r="D14" s="200"/>
      <c r="E14" s="350"/>
      <c r="I14" s="358" t="s">
        <v>294</v>
      </c>
    </row>
    <row r="15" spans="1:11" ht="15.75" x14ac:dyDescent="0.25">
      <c r="A15" s="352" t="s">
        <v>288</v>
      </c>
      <c r="B15" s="154"/>
      <c r="C15" s="154"/>
      <c r="D15" s="200"/>
      <c r="E15" s="350"/>
      <c r="F15" s="149"/>
    </row>
    <row r="16" spans="1:11" ht="15.75" x14ac:dyDescent="0.25">
      <c r="A16" s="359" t="s">
        <v>295</v>
      </c>
      <c r="B16" s="359"/>
      <c r="C16" s="359"/>
      <c r="D16" s="359"/>
      <c r="E16" s="359"/>
      <c r="F16" s="360"/>
    </row>
    <row r="19" spans="1:18" ht="15.75" x14ac:dyDescent="0.25">
      <c r="A19" s="357" t="s">
        <v>293</v>
      </c>
      <c r="B19" s="200" t="s">
        <v>287</v>
      </c>
      <c r="C19" s="154"/>
      <c r="D19" s="200"/>
      <c r="E19" s="154"/>
    </row>
    <row r="20" spans="1:18" ht="15.75" x14ac:dyDescent="0.25">
      <c r="A20" s="352" t="s">
        <v>296</v>
      </c>
      <c r="B20" s="154"/>
      <c r="C20" s="154"/>
      <c r="D20" s="200"/>
      <c r="E20" s="154"/>
    </row>
    <row r="21" spans="1:18" ht="15.75" x14ac:dyDescent="0.25">
      <c r="A21" s="154" t="s">
        <v>297</v>
      </c>
      <c r="B21" s="154"/>
      <c r="C21" s="154"/>
      <c r="D21" s="200"/>
      <c r="E21" s="154"/>
    </row>
    <row r="26" spans="1:18" ht="15.75" x14ac:dyDescent="0.25">
      <c r="A26" s="368" t="s">
        <v>306</v>
      </c>
      <c r="B26" s="369"/>
      <c r="D26" s="369"/>
      <c r="E26" s="143"/>
      <c r="F26" s="370"/>
      <c r="G26" s="371"/>
    </row>
    <row r="27" spans="1:18" ht="15.75" x14ac:dyDescent="0.25">
      <c r="A27" s="352" t="s">
        <v>307</v>
      </c>
      <c r="B27" s="372"/>
      <c r="C27" s="372"/>
      <c r="D27" s="373"/>
      <c r="E27" s="373"/>
      <c r="F27" s="357"/>
      <c r="G27" s="154"/>
      <c r="L27" s="377" t="s">
        <v>313</v>
      </c>
      <c r="M27" s="369"/>
      <c r="N27" s="200" t="s">
        <v>287</v>
      </c>
      <c r="P27" s="154"/>
      <c r="Q27" s="200"/>
      <c r="R27" s="154"/>
    </row>
    <row r="28" spans="1:18" ht="15.75" x14ac:dyDescent="0.25">
      <c r="A28" s="140" t="s">
        <v>308</v>
      </c>
      <c r="B28" s="374"/>
      <c r="C28" s="374" t="s">
        <v>309</v>
      </c>
      <c r="D28" s="374" t="s">
        <v>310</v>
      </c>
      <c r="E28" s="200"/>
      <c r="F28" s="375"/>
      <c r="G28" s="350"/>
      <c r="L28" s="352" t="s">
        <v>307</v>
      </c>
      <c r="M28" s="369"/>
      <c r="N28" s="143"/>
      <c r="O28" s="370"/>
      <c r="P28" s="350"/>
      <c r="R28" s="154"/>
    </row>
    <row r="29" spans="1:18" ht="15.75" x14ac:dyDescent="0.25">
      <c r="A29" s="76" t="s">
        <v>311</v>
      </c>
      <c r="B29" s="76"/>
      <c r="C29" s="374" t="s">
        <v>312</v>
      </c>
      <c r="D29" s="376"/>
      <c r="E29" s="200"/>
      <c r="F29" s="154"/>
      <c r="G29" s="350"/>
      <c r="L29" s="140" t="s">
        <v>308</v>
      </c>
      <c r="M29" s="374"/>
      <c r="N29" s="374" t="s">
        <v>314</v>
      </c>
      <c r="O29" s="374" t="s">
        <v>310</v>
      </c>
      <c r="P29" s="200"/>
      <c r="Q29" s="200"/>
      <c r="R29" s="375"/>
    </row>
    <row r="30" spans="1:18" ht="15.75" x14ac:dyDescent="0.25">
      <c r="A30" s="154"/>
      <c r="B30" s="154"/>
      <c r="C30" s="154"/>
      <c r="D30" s="200"/>
      <c r="E30" s="200"/>
      <c r="F30" s="154"/>
      <c r="G30" s="370"/>
      <c r="L30" s="76" t="s">
        <v>311</v>
      </c>
      <c r="M30" s="76"/>
      <c r="N30" s="374" t="s">
        <v>315</v>
      </c>
      <c r="O30" s="376"/>
      <c r="P30" s="155"/>
      <c r="Q30" s="375"/>
      <c r="R30" s="370"/>
    </row>
    <row r="31" spans="1:18" ht="15.75" x14ac:dyDescent="0.25">
      <c r="A31" s="349" t="s">
        <v>316</v>
      </c>
    </row>
    <row r="32" spans="1:18" ht="18.75" x14ac:dyDescent="0.3">
      <c r="B32" s="200" t="s">
        <v>287</v>
      </c>
      <c r="C32" s="154"/>
      <c r="D32" s="200"/>
      <c r="E32" s="154"/>
      <c r="F32" s="200"/>
      <c r="G32" s="155" t="s">
        <v>317</v>
      </c>
      <c r="I32" s="378">
        <v>59.5</v>
      </c>
      <c r="L32" s="384" t="s">
        <v>327</v>
      </c>
      <c r="M32" s="384"/>
      <c r="O32" s="200" t="s">
        <v>287</v>
      </c>
      <c r="P32" s="200"/>
      <c r="Q32" s="154"/>
    </row>
    <row r="33" spans="1:19" ht="15.75" x14ac:dyDescent="0.25">
      <c r="A33" s="154"/>
      <c r="B33" s="154" t="s">
        <v>318</v>
      </c>
      <c r="C33" s="379"/>
      <c r="D33" s="352" t="s">
        <v>307</v>
      </c>
      <c r="E33" s="369"/>
      <c r="F33" s="143"/>
      <c r="G33" s="370"/>
      <c r="H33" s="371"/>
      <c r="L33" s="377" t="s">
        <v>319</v>
      </c>
      <c r="M33" s="377"/>
      <c r="N33" s="377"/>
      <c r="O33" s="380"/>
      <c r="P33" s="380"/>
      <c r="Q33" s="381"/>
      <c r="R33" s="381"/>
      <c r="S33" s="382"/>
    </row>
    <row r="34" spans="1:19" ht="15.75" x14ac:dyDescent="0.25">
      <c r="A34" s="377" t="s">
        <v>319</v>
      </c>
      <c r="B34" s="377"/>
      <c r="C34" s="377"/>
      <c r="D34" s="380"/>
      <c r="E34" s="380"/>
      <c r="F34" s="381"/>
      <c r="G34" s="381"/>
      <c r="H34" s="382"/>
      <c r="L34" s="352" t="s">
        <v>307</v>
      </c>
      <c r="M34" s="377"/>
      <c r="N34" s="377"/>
      <c r="O34" s="380"/>
      <c r="P34" s="380"/>
      <c r="Q34" s="381"/>
    </row>
    <row r="35" spans="1:19" ht="15.75" x14ac:dyDescent="0.25">
      <c r="A35" s="154"/>
      <c r="B35" s="140" t="s">
        <v>308</v>
      </c>
      <c r="C35" s="374"/>
      <c r="D35" s="374" t="s">
        <v>309</v>
      </c>
      <c r="E35" s="374"/>
      <c r="F35" s="200"/>
      <c r="G35" s="375"/>
      <c r="H35" s="99"/>
      <c r="L35" s="140" t="s">
        <v>308</v>
      </c>
      <c r="M35" s="374"/>
      <c r="N35" s="374" t="s">
        <v>326</v>
      </c>
      <c r="O35" s="200"/>
      <c r="P35" s="374"/>
      <c r="Q35" s="200"/>
    </row>
    <row r="36" spans="1:19" ht="15.75" x14ac:dyDescent="0.25">
      <c r="A36" s="154"/>
      <c r="B36" s="76" t="s">
        <v>311</v>
      </c>
      <c r="C36" s="76"/>
      <c r="D36" s="374" t="s">
        <v>320</v>
      </c>
      <c r="E36" s="376"/>
      <c r="F36" s="200"/>
      <c r="G36" s="154"/>
      <c r="H36" s="350"/>
      <c r="L36" s="76" t="s">
        <v>311</v>
      </c>
      <c r="M36" s="76"/>
      <c r="N36" s="374" t="s">
        <v>312</v>
      </c>
      <c r="O36" s="200"/>
      <c r="P36" s="376"/>
      <c r="Q36" s="200"/>
    </row>
    <row r="38" spans="1:19" x14ac:dyDescent="0.25">
      <c r="L38" s="377" t="s">
        <v>319</v>
      </c>
      <c r="M38" s="377"/>
      <c r="N38" s="377"/>
      <c r="O38" s="380"/>
      <c r="P38" s="380"/>
      <c r="Q38" s="381"/>
      <c r="R38" s="381"/>
      <c r="S38" s="382"/>
    </row>
    <row r="39" spans="1:19" ht="18.75" x14ac:dyDescent="0.3">
      <c r="A39" s="685" t="s">
        <v>321</v>
      </c>
      <c r="B39" s="685"/>
      <c r="C39" s="685"/>
      <c r="D39" s="685"/>
      <c r="E39" s="685"/>
      <c r="F39" s="140"/>
      <c r="G39" s="93" t="s">
        <v>322</v>
      </c>
      <c r="I39" s="378">
        <v>57</v>
      </c>
      <c r="L39" s="352" t="s">
        <v>325</v>
      </c>
      <c r="O39" s="200" t="s">
        <v>287</v>
      </c>
    </row>
    <row r="40" spans="1:19" ht="15.75" x14ac:dyDescent="0.25">
      <c r="A40" s="147"/>
      <c r="B40" s="154"/>
      <c r="C40" s="154"/>
      <c r="D40" s="154"/>
      <c r="E40" s="200"/>
      <c r="F40" s="200"/>
      <c r="G40" s="154"/>
      <c r="H40" s="383"/>
    </row>
    <row r="41" spans="1:19" ht="15.75" x14ac:dyDescent="0.25">
      <c r="A41" s="154"/>
      <c r="B41" s="352" t="s">
        <v>323</v>
      </c>
      <c r="C41" s="369"/>
      <c r="D41" s="352" t="s">
        <v>307</v>
      </c>
      <c r="E41" s="369"/>
      <c r="F41" s="143"/>
      <c r="G41" s="370"/>
      <c r="H41" s="371"/>
      <c r="L41" s="352" t="s">
        <v>325</v>
      </c>
      <c r="M41" s="369"/>
      <c r="N41" s="352" t="s">
        <v>307</v>
      </c>
    </row>
    <row r="42" spans="1:19" ht="15.75" x14ac:dyDescent="0.25">
      <c r="A42" s="154"/>
      <c r="B42" s="140" t="s">
        <v>308</v>
      </c>
      <c r="C42" s="374"/>
      <c r="D42" s="374" t="s">
        <v>309</v>
      </c>
      <c r="E42" s="374" t="s">
        <v>310</v>
      </c>
      <c r="F42" s="200"/>
      <c r="G42" s="375"/>
      <c r="H42" s="383"/>
      <c r="L42" s="140" t="s">
        <v>308</v>
      </c>
      <c r="M42" s="374"/>
      <c r="O42" s="374" t="s">
        <v>326</v>
      </c>
    </row>
    <row r="43" spans="1:19" ht="15.75" x14ac:dyDescent="0.25">
      <c r="A43" s="154"/>
      <c r="B43" s="76" t="s">
        <v>311</v>
      </c>
      <c r="C43" s="76"/>
      <c r="D43" s="154" t="s">
        <v>324</v>
      </c>
      <c r="E43" s="376"/>
      <c r="F43" s="200"/>
      <c r="G43" s="154"/>
      <c r="H43" s="383"/>
      <c r="L43" s="76" t="s">
        <v>311</v>
      </c>
      <c r="M43" s="76"/>
      <c r="O43" s="154" t="s">
        <v>320</v>
      </c>
    </row>
    <row r="44" spans="1:19" ht="15.75" x14ac:dyDescent="0.25">
      <c r="A44" s="154"/>
      <c r="F44" s="200"/>
      <c r="G44" s="154"/>
      <c r="H44" s="350"/>
    </row>
    <row r="45" spans="1:19" ht="15.75" x14ac:dyDescent="0.25">
      <c r="A45" s="154"/>
      <c r="F45" s="200"/>
      <c r="G45" s="154"/>
      <c r="H45" s="350"/>
    </row>
    <row r="46" spans="1:19" ht="15.75" x14ac:dyDescent="0.25">
      <c r="A46" s="154"/>
      <c r="F46" s="200"/>
      <c r="G46" s="154"/>
      <c r="H46" s="350"/>
    </row>
  </sheetData>
  <mergeCells count="1"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R Dynamic slalom 2026 29.08. </vt:lpstr>
      <vt:lpstr>R Dynamic Tricks RL2026.29.08.</vt:lpstr>
      <vt:lpstr>R Dynamic Jump W  2026.08.29</vt:lpstr>
      <vt:lpstr>R Dynamic Overall W 2026.29.08</vt:lpstr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2026-08-24T19:07:32Z</cp:lastPrinted>
  <dcterms:created xsi:type="dcterms:W3CDTF">2025-12-28T20:55:59Z</dcterms:created>
  <dcterms:modified xsi:type="dcterms:W3CDTF">2026-09-11T09:24:55Z</dcterms:modified>
</cp:coreProperties>
</file>