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Рейтинги по годам\Динамический рейтинг 2026 мужчины\"/>
    </mc:Choice>
  </mc:AlternateContent>
  <bookViews>
    <workbookView xWindow="0" yWindow="0" windowWidth="20490" windowHeight="7755"/>
  </bookViews>
  <sheets>
    <sheet name="Слалом W DRL 05.05.2026" sheetId="1" r:id="rId1"/>
    <sheet name="Tricks  DRL all Men 05.05.2026" sheetId="3" r:id="rId2"/>
    <sheet name="Jump all MEN DRL  05.05.2026" sheetId="4" r:id="rId3"/>
    <sheet name=" All Men Overall 05.05.2026 DRL" sheetId="6" r:id="rId4"/>
    <sheet name="Лист1" sheetId="7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6" l="1"/>
  <c r="J89" i="6"/>
  <c r="H85" i="6"/>
  <c r="H80" i="6"/>
  <c r="H81" i="6"/>
  <c r="H82" i="6"/>
  <c r="H83" i="6"/>
  <c r="H84" i="6"/>
  <c r="H86" i="6"/>
  <c r="H87" i="6"/>
  <c r="H78" i="6"/>
  <c r="H79" i="6"/>
  <c r="H77" i="6"/>
  <c r="H90" i="6"/>
  <c r="H91" i="6"/>
  <c r="H92" i="6"/>
  <c r="H93" i="6"/>
  <c r="H94" i="6"/>
  <c r="H89" i="6"/>
  <c r="H88" i="6"/>
  <c r="L79" i="6" l="1"/>
  <c r="L81" i="6"/>
  <c r="L52" i="6"/>
  <c r="H46" i="6"/>
  <c r="J46" i="6"/>
  <c r="L46" i="6"/>
  <c r="H14" i="6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77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26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M46" i="6" l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23" i="3" l="1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26" i="3"/>
  <c r="G25" i="3"/>
  <c r="G24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J129" i="6" l="1"/>
  <c r="H129" i="6"/>
  <c r="M129" i="6" s="1"/>
  <c r="J128" i="6"/>
  <c r="H128" i="6"/>
  <c r="J127" i="6"/>
  <c r="H127" i="6"/>
  <c r="M127" i="6" s="1"/>
  <c r="J126" i="6"/>
  <c r="H126" i="6"/>
  <c r="L125" i="6"/>
  <c r="J125" i="6"/>
  <c r="H125" i="6"/>
  <c r="L124" i="6"/>
  <c r="J124" i="6"/>
  <c r="H124" i="6"/>
  <c r="L123" i="6"/>
  <c r="J123" i="6"/>
  <c r="H123" i="6"/>
  <c r="L122" i="6"/>
  <c r="J122" i="6"/>
  <c r="H122" i="6"/>
  <c r="L121" i="6"/>
  <c r="J121" i="6"/>
  <c r="H121" i="6"/>
  <c r="L120" i="6"/>
  <c r="J120" i="6"/>
  <c r="H120" i="6"/>
  <c r="L119" i="6"/>
  <c r="J119" i="6"/>
  <c r="H119" i="6"/>
  <c r="L118" i="6"/>
  <c r="J118" i="6"/>
  <c r="H118" i="6"/>
  <c r="L117" i="6"/>
  <c r="J117" i="6"/>
  <c r="H117" i="6"/>
  <c r="L116" i="6"/>
  <c r="J116" i="6"/>
  <c r="H116" i="6"/>
  <c r="L115" i="6"/>
  <c r="J115" i="6"/>
  <c r="H115" i="6"/>
  <c r="L114" i="6"/>
  <c r="J114" i="6"/>
  <c r="H114" i="6"/>
  <c r="L101" i="6"/>
  <c r="J101" i="6"/>
  <c r="H101" i="6"/>
  <c r="L94" i="6"/>
  <c r="J94" i="6"/>
  <c r="L93" i="6"/>
  <c r="J93" i="6"/>
  <c r="L92" i="6"/>
  <c r="J92" i="6"/>
  <c r="L91" i="6"/>
  <c r="J91" i="6"/>
  <c r="J90" i="6"/>
  <c r="L89" i="6"/>
  <c r="L88" i="6"/>
  <c r="J88" i="6"/>
  <c r="L87" i="6"/>
  <c r="J87" i="6"/>
  <c r="L86" i="6"/>
  <c r="J86" i="6"/>
  <c r="L85" i="6"/>
  <c r="J85" i="6"/>
  <c r="L84" i="6"/>
  <c r="J84" i="6"/>
  <c r="J83" i="6"/>
  <c r="L82" i="6"/>
  <c r="J82" i="6"/>
  <c r="J81" i="6"/>
  <c r="L80" i="6"/>
  <c r="J80" i="6"/>
  <c r="J79" i="6"/>
  <c r="L78" i="6"/>
  <c r="J78" i="6"/>
  <c r="L77" i="6"/>
  <c r="J77" i="6"/>
  <c r="L66" i="6"/>
  <c r="J66" i="6"/>
  <c r="H66" i="6"/>
  <c r="L58" i="6"/>
  <c r="J58" i="6"/>
  <c r="H58" i="6"/>
  <c r="J57" i="6"/>
  <c r="H57" i="6"/>
  <c r="L56" i="6"/>
  <c r="J56" i="6"/>
  <c r="H56" i="6"/>
  <c r="L51" i="6"/>
  <c r="J51" i="6"/>
  <c r="H51" i="6"/>
  <c r="L55" i="6"/>
  <c r="J55" i="6"/>
  <c r="H55" i="6"/>
  <c r="L54" i="6"/>
  <c r="J54" i="6"/>
  <c r="H54" i="6"/>
  <c r="L49" i="6"/>
  <c r="J49" i="6"/>
  <c r="H49" i="6"/>
  <c r="L53" i="6"/>
  <c r="J53" i="6"/>
  <c r="H53" i="6"/>
  <c r="J52" i="6"/>
  <c r="H52" i="6"/>
  <c r="L48" i="6"/>
  <c r="J48" i="6"/>
  <c r="H48" i="6"/>
  <c r="L50" i="6"/>
  <c r="J50" i="6"/>
  <c r="H50" i="6"/>
  <c r="L47" i="6"/>
  <c r="J47" i="6"/>
  <c r="H47" i="6"/>
  <c r="L45" i="6"/>
  <c r="J45" i="6"/>
  <c r="H45" i="6"/>
  <c r="L44" i="6"/>
  <c r="J44" i="6"/>
  <c r="H44" i="6"/>
  <c r="L43" i="6"/>
  <c r="J43" i="6"/>
  <c r="H43" i="6"/>
  <c r="L31" i="6"/>
  <c r="J31" i="6"/>
  <c r="H31" i="6"/>
  <c r="I24" i="6"/>
  <c r="J24" i="6" s="1"/>
  <c r="H24" i="6"/>
  <c r="I23" i="6"/>
  <c r="J23" i="6" s="1"/>
  <c r="H23" i="6"/>
  <c r="L22" i="6"/>
  <c r="I22" i="6"/>
  <c r="J22" i="6" s="1"/>
  <c r="H22" i="6"/>
  <c r="L21" i="6"/>
  <c r="J21" i="6"/>
  <c r="H21" i="6"/>
  <c r="L20" i="6"/>
  <c r="J20" i="6"/>
  <c r="H20" i="6"/>
  <c r="L19" i="6"/>
  <c r="J19" i="6"/>
  <c r="H19" i="6"/>
  <c r="L18" i="6"/>
  <c r="J18" i="6"/>
  <c r="H18" i="6"/>
  <c r="L17" i="6"/>
  <c r="J17" i="6"/>
  <c r="H17" i="6"/>
  <c r="L16" i="6"/>
  <c r="J16" i="6"/>
  <c r="H16" i="6"/>
  <c r="L15" i="6"/>
  <c r="J15" i="6"/>
  <c r="H15" i="6"/>
  <c r="L14" i="6"/>
  <c r="J14" i="6"/>
  <c r="L13" i="6"/>
  <c r="J13" i="6"/>
  <c r="H13" i="6"/>
  <c r="L12" i="6"/>
  <c r="J12" i="6"/>
  <c r="H12" i="6"/>
  <c r="L11" i="6"/>
  <c r="J11" i="6"/>
  <c r="H11" i="6"/>
  <c r="L10" i="6"/>
  <c r="J10" i="6"/>
  <c r="H10" i="6"/>
  <c r="L9" i="6"/>
  <c r="J9" i="6"/>
  <c r="H9" i="6"/>
  <c r="L8" i="6"/>
  <c r="J8" i="6"/>
  <c r="H8" i="6"/>
  <c r="M48" i="6" l="1"/>
  <c r="M45" i="6"/>
  <c r="M9" i="6"/>
  <c r="M13" i="6"/>
  <c r="M17" i="6"/>
  <c r="M21" i="6"/>
  <c r="M44" i="6"/>
  <c r="M128" i="6"/>
  <c r="M82" i="6"/>
  <c r="M80" i="6"/>
  <c r="M84" i="6"/>
  <c r="M88" i="6"/>
  <c r="M54" i="6"/>
  <c r="M57" i="6"/>
  <c r="M16" i="6"/>
  <c r="M12" i="6"/>
  <c r="M20" i="6"/>
  <c r="M91" i="6"/>
  <c r="M125" i="6"/>
  <c r="M8" i="6"/>
  <c r="M11" i="6"/>
  <c r="M15" i="6"/>
  <c r="M19" i="6"/>
  <c r="M10" i="6"/>
  <c r="M14" i="6"/>
  <c r="M18" i="6"/>
  <c r="M115" i="6"/>
  <c r="M119" i="6"/>
  <c r="M123" i="6"/>
  <c r="M126" i="6"/>
  <c r="M58" i="6"/>
  <c r="M79" i="6"/>
  <c r="M83" i="6"/>
  <c r="M87" i="6"/>
  <c r="M94" i="6"/>
  <c r="M124" i="6"/>
  <c r="M52" i="6"/>
  <c r="M55" i="6"/>
  <c r="M90" i="6"/>
  <c r="M22" i="6"/>
  <c r="M114" i="6"/>
  <c r="M118" i="6"/>
  <c r="M43" i="6"/>
  <c r="M50" i="6"/>
  <c r="M49" i="6"/>
  <c r="M56" i="6"/>
  <c r="M78" i="6"/>
  <c r="M86" i="6"/>
  <c r="M93" i="6"/>
  <c r="M117" i="6"/>
  <c r="M121" i="6"/>
  <c r="M24" i="6"/>
  <c r="M23" i="6"/>
  <c r="M122" i="6"/>
  <c r="M31" i="6"/>
  <c r="M47" i="6"/>
  <c r="M53" i="6"/>
  <c r="M51" i="6"/>
  <c r="M77" i="6"/>
  <c r="M81" i="6"/>
  <c r="M85" i="6"/>
  <c r="M89" i="6"/>
  <c r="M92" i="6"/>
  <c r="M116" i="6"/>
  <c r="M120" i="6"/>
</calcChain>
</file>

<file path=xl/sharedStrings.xml><?xml version="1.0" encoding="utf-8"?>
<sst xmlns="http://schemas.openxmlformats.org/spreadsheetml/2006/main" count="1968" uniqueCount="504">
  <si>
    <t xml:space="preserve"> Г Р</t>
  </si>
  <si>
    <t>Категория</t>
  </si>
  <si>
    <t xml:space="preserve">рез-т </t>
  </si>
  <si>
    <t>многоборье</t>
  </si>
  <si>
    <t>U21</t>
  </si>
  <si>
    <t>U17</t>
  </si>
  <si>
    <t>U14</t>
  </si>
  <si>
    <t>U12</t>
  </si>
  <si>
    <t xml:space="preserve"> рейтинг ЕА</t>
  </si>
  <si>
    <t>BLR</t>
  </si>
  <si>
    <t>GER</t>
  </si>
  <si>
    <t>CZE</t>
  </si>
  <si>
    <t>AUT</t>
  </si>
  <si>
    <t>UKR</t>
  </si>
  <si>
    <t>FRA</t>
  </si>
  <si>
    <t>GBR</t>
  </si>
  <si>
    <t>SUI</t>
  </si>
  <si>
    <t>Страна</t>
  </si>
  <si>
    <t>ДИНАМИЧЕСКИЙ РЕЙТИНГ</t>
  </si>
  <si>
    <t>СЛАЛОМ</t>
  </si>
  <si>
    <t>№ пп</t>
  </si>
  <si>
    <t>Фамилия, имя</t>
  </si>
  <si>
    <t>буи</t>
  </si>
  <si>
    <t>примеча- ние</t>
  </si>
  <si>
    <t>очки</t>
  </si>
  <si>
    <t>25S071R</t>
  </si>
  <si>
    <t>ITA</t>
  </si>
  <si>
    <t>25EURO05</t>
  </si>
  <si>
    <t>SWE</t>
  </si>
  <si>
    <t>25ITA001</t>
  </si>
  <si>
    <t>25GEO001</t>
  </si>
  <si>
    <t>25CZE002</t>
  </si>
  <si>
    <t>25IWWF04</t>
  </si>
  <si>
    <t>BEL</t>
  </si>
  <si>
    <t>2004</t>
  </si>
  <si>
    <t>25ЧРБ</t>
  </si>
  <si>
    <t>1,50/55/12.00</t>
  </si>
  <si>
    <t>25КС-1</t>
  </si>
  <si>
    <t>·</t>
  </si>
  <si>
    <t>места в рейтинге при одинаковых результатах определяются по второму результату спортсмена.</t>
  </si>
  <si>
    <t>отсутствие места в графе "рейтинг ЕА" означает отсутствие результата в данном виде,  соответствующего требованию в критериях</t>
  </si>
  <si>
    <t>2008</t>
  </si>
  <si>
    <t>2010</t>
  </si>
  <si>
    <t>2006</t>
  </si>
  <si>
    <t>2007</t>
  </si>
  <si>
    <t>GRE</t>
  </si>
  <si>
    <t>25AUT006</t>
  </si>
  <si>
    <t>2011</t>
  </si>
  <si>
    <t>2,00/55/12.00</t>
  </si>
  <si>
    <t>DEN</t>
  </si>
  <si>
    <t>SVK</t>
  </si>
  <si>
    <t>25AUT002</t>
  </si>
  <si>
    <t>2009</t>
  </si>
  <si>
    <t>25EURO06</t>
  </si>
  <si>
    <t>2,00/55/13.00</t>
  </si>
  <si>
    <t>1,50/55/13.00</t>
  </si>
  <si>
    <t>25ПЕ14</t>
  </si>
  <si>
    <t>2014</t>
  </si>
  <si>
    <t>2013</t>
  </si>
  <si>
    <t>25ITA015</t>
  </si>
  <si>
    <t>2012</t>
  </si>
  <si>
    <t>25AUT003</t>
  </si>
  <si>
    <t>POL</t>
  </si>
  <si>
    <t>25GER003</t>
  </si>
  <si>
    <t>25BEL003</t>
  </si>
  <si>
    <t>*</t>
  </si>
  <si>
    <t>ФИГУРНОЕ КАТАНИЕ</t>
  </si>
  <si>
    <t>Фамилия , имя</t>
  </si>
  <si>
    <t>FIN</t>
  </si>
  <si>
    <t>Многоборье</t>
  </si>
  <si>
    <t>МНОГОБОРЬЕ</t>
  </si>
  <si>
    <t>Г.Р.</t>
  </si>
  <si>
    <t xml:space="preserve">Категория </t>
  </si>
  <si>
    <t>Слалом</t>
  </si>
  <si>
    <t xml:space="preserve">Фигуры </t>
  </si>
  <si>
    <t>Трамплин</t>
  </si>
  <si>
    <t>Сумма по трем видам</t>
  </si>
  <si>
    <t xml:space="preserve"> место в  рейтинге ЕА</t>
  </si>
  <si>
    <t>соревно вания</t>
  </si>
  <si>
    <t>Результат</t>
  </si>
  <si>
    <t>Буи</t>
  </si>
  <si>
    <t>рез-т            Очки ф.к.</t>
  </si>
  <si>
    <t>рез-т  метры</t>
  </si>
  <si>
    <t>Много-борье</t>
  </si>
  <si>
    <t>Много-борье (очки)</t>
  </si>
  <si>
    <t>1</t>
  </si>
  <si>
    <t>25EURO03</t>
  </si>
  <si>
    <t>2</t>
  </si>
  <si>
    <t>3</t>
  </si>
  <si>
    <t>4</t>
  </si>
  <si>
    <t>5</t>
  </si>
  <si>
    <t>6</t>
  </si>
  <si>
    <t>7</t>
  </si>
  <si>
    <t>25FIN004</t>
  </si>
  <si>
    <t>8</t>
  </si>
  <si>
    <t>26S012R</t>
  </si>
  <si>
    <t>9</t>
  </si>
  <si>
    <t>26S022R</t>
  </si>
  <si>
    <t>10</t>
  </si>
  <si>
    <t>26S051R</t>
  </si>
  <si>
    <t>11</t>
  </si>
  <si>
    <t>12</t>
  </si>
  <si>
    <t>2005</t>
  </si>
  <si>
    <t>13</t>
  </si>
  <si>
    <t>25RL RB</t>
  </si>
  <si>
    <t>14</t>
  </si>
  <si>
    <t>15</t>
  </si>
  <si>
    <t>16</t>
  </si>
  <si>
    <t>* нет результата на скорости , с которой начисляются  многоборные очки.  Очки не начисляются.</t>
  </si>
  <si>
    <t>** Максимально возможный результат  в данной возрастной категории с начислением очков  для многоборья</t>
  </si>
  <si>
    <r>
      <t xml:space="preserve"> перешедшие  в старшую возрастную группу в 2026г.  - </t>
    </r>
    <r>
      <rPr>
        <sz val="12"/>
        <color rgb="FFFF0000"/>
        <rFont val="Times New Roman"/>
        <family val="1"/>
        <charset val="204"/>
      </rPr>
      <t>выделено красным цветом</t>
    </r>
  </si>
  <si>
    <t>"Результат европейского рейтинга</t>
  </si>
  <si>
    <t>25FRA005</t>
  </si>
  <si>
    <t>25ITA004</t>
  </si>
  <si>
    <t>5,00/55/13.00</t>
  </si>
  <si>
    <t>25GBR012</t>
  </si>
  <si>
    <t>IWF</t>
  </si>
  <si>
    <t>*6,00/52</t>
  </si>
  <si>
    <t xml:space="preserve">* нет результата , достаточного для  начисления очков в  многоборье или у спортсмена нет результата  в виде.  Очки не начисляются </t>
  </si>
  <si>
    <t>** Максимально возможный результат для многоборья в данной возрастной категории</t>
  </si>
  <si>
    <t>результаты рейтинга Республики Беларусь</t>
  </si>
  <si>
    <t>25FRA016</t>
  </si>
  <si>
    <t xml:space="preserve">рез-т  </t>
  </si>
  <si>
    <t>метры</t>
  </si>
  <si>
    <t xml:space="preserve">рез-т           </t>
  </si>
  <si>
    <t xml:space="preserve"> (очки)</t>
  </si>
  <si>
    <t>очки ф.к.</t>
  </si>
  <si>
    <r>
      <t xml:space="preserve"> перешедшие  в старшую возрастную группу в 2026г.  - </t>
    </r>
    <r>
      <rPr>
        <sz val="9"/>
        <color rgb="FFFF0000"/>
        <rFont val="Times New Roman"/>
        <family val="1"/>
        <charset val="204"/>
      </rPr>
      <t>выделено красным цветом</t>
    </r>
  </si>
  <si>
    <t>ПРЫЖКИ С ТРАМПЛИНА</t>
  </si>
  <si>
    <t>25SUI005</t>
  </si>
  <si>
    <t>25GRE006</t>
  </si>
  <si>
    <t xml:space="preserve">Мужчины </t>
  </si>
  <si>
    <t>Мужчины</t>
  </si>
  <si>
    <t>СТРАНА</t>
  </si>
  <si>
    <t>№</t>
  </si>
  <si>
    <t>место рейтинг ЕА</t>
  </si>
  <si>
    <t>Duplan Fribourg Louis</t>
  </si>
  <si>
    <t>OM</t>
  </si>
  <si>
    <t>Poland Joel</t>
  </si>
  <si>
    <t>25S059R</t>
  </si>
  <si>
    <t>Duplan Fribourg Tristan</t>
  </si>
  <si>
    <t>25S070R</t>
  </si>
  <si>
    <t>Fil'Chenko Danylo</t>
  </si>
  <si>
    <t>Garcia Axel</t>
  </si>
  <si>
    <t>25FRA014</t>
  </si>
  <si>
    <t>Marenzi Edoardo</t>
  </si>
  <si>
    <t>Kolman Martin</t>
  </si>
  <si>
    <t>25ARG002</t>
  </si>
  <si>
    <t>Benatti Nicholas</t>
  </si>
  <si>
    <t>Duplan Fribourg Pol</t>
  </si>
  <si>
    <t>25FRA206</t>
  </si>
  <si>
    <t>Мазуркевич Василий</t>
  </si>
  <si>
    <t xml:space="preserve"> 25ЧЕ Опен</t>
  </si>
  <si>
    <t>Kuhn Dominic</t>
  </si>
  <si>
    <t>Wild Tim</t>
  </si>
  <si>
    <t>Filaretov Damir</t>
  </si>
  <si>
    <t>Gschiel Alexander</t>
  </si>
  <si>
    <t>Мельник Степан</t>
  </si>
  <si>
    <t>25КС-1 НП</t>
  </si>
  <si>
    <t>Иванов Федор</t>
  </si>
  <si>
    <t>Семавин Савелий</t>
  </si>
  <si>
    <t>Сенько Марк</t>
  </si>
  <si>
    <t xml:space="preserve">25КС-2 Вега </t>
  </si>
  <si>
    <t>14"</t>
  </si>
  <si>
    <t>Mazurkevich Vasiliy</t>
  </si>
  <si>
    <t>Мужчины до 21 г.</t>
  </si>
  <si>
    <t>Mykhailichenko Mykhailo</t>
  </si>
  <si>
    <t>Elias Adrian</t>
  </si>
  <si>
    <t>Marino Vincenzo</t>
  </si>
  <si>
    <t>25IWWF01</t>
  </si>
  <si>
    <t>Parkin Tom</t>
  </si>
  <si>
    <t>25GBR028</t>
  </si>
  <si>
    <t>Zelentsov Ivan</t>
  </si>
  <si>
    <t>La Malfa Edoardo</t>
  </si>
  <si>
    <t>Acquaviva Giuseppe</t>
  </si>
  <si>
    <t>Kousathanas Ioannis</t>
  </si>
  <si>
    <t>Oldorff Henri</t>
  </si>
  <si>
    <t>25SUI003</t>
  </si>
  <si>
    <t>Ahammer Vincent</t>
  </si>
  <si>
    <t>Danisheuski Siarhei</t>
  </si>
  <si>
    <t>25S075R</t>
  </si>
  <si>
    <t>Boys U17</t>
  </si>
  <si>
    <t>Garcia Aurel</t>
  </si>
  <si>
    <t>25FRA217</t>
  </si>
  <si>
    <t>Serafica Ettore</t>
  </si>
  <si>
    <t>Coster Harley</t>
  </si>
  <si>
    <t>26S013R</t>
  </si>
  <si>
    <t>Silvestros Philippos</t>
  </si>
  <si>
    <t>Polidor Ales</t>
  </si>
  <si>
    <t>25CZE004</t>
  </si>
  <si>
    <t>Vesely Tobias</t>
  </si>
  <si>
    <t>25CZE001</t>
  </si>
  <si>
    <t>Kuhne Lars</t>
  </si>
  <si>
    <t>Hardy Camille</t>
  </si>
  <si>
    <t>Carrington Buddy</t>
  </si>
  <si>
    <t>Martynov Leonid</t>
  </si>
  <si>
    <t>Гирель Мирон</t>
  </si>
  <si>
    <t>25КС- 1 НП</t>
  </si>
  <si>
    <t>Смолич Глеб</t>
  </si>
  <si>
    <t>25ПРБ14</t>
  </si>
  <si>
    <t>Михно Даниил</t>
  </si>
  <si>
    <t>Мащенко Иван</t>
  </si>
  <si>
    <t>Boys U14</t>
  </si>
  <si>
    <t>25GBR030</t>
  </si>
  <si>
    <t>Handziuk Danyil</t>
  </si>
  <si>
    <t>Hnatenko Mykhailo</t>
  </si>
  <si>
    <t>Sokolov Yakov</t>
  </si>
  <si>
    <t>2016</t>
  </si>
  <si>
    <t>10 M</t>
  </si>
  <si>
    <t>Stockinger Franz-Josef</t>
  </si>
  <si>
    <t>Gut Leon</t>
  </si>
  <si>
    <t>Antonopoulos Nikolaos</t>
  </si>
  <si>
    <t xml:space="preserve">КС-2 Вега </t>
  </si>
  <si>
    <t>Hnatenko Hryhorii</t>
  </si>
  <si>
    <t>Lammi Arron</t>
  </si>
  <si>
    <t>Pylypenko Aron</t>
  </si>
  <si>
    <t>Critchley Jack</t>
  </si>
  <si>
    <t>Rauchenwald Luca</t>
  </si>
  <si>
    <t>Morozov Igor</t>
  </si>
  <si>
    <t xml:space="preserve">M35+ </t>
  </si>
  <si>
    <t>Parth Florian</t>
  </si>
  <si>
    <t>Caldarola Francesco</t>
  </si>
  <si>
    <t>25ITA016</t>
  </si>
  <si>
    <t>Hazelwood Robert</t>
  </si>
  <si>
    <t>Shpak Stepan</t>
  </si>
  <si>
    <t>25C058R</t>
  </si>
  <si>
    <t>58,3</t>
  </si>
  <si>
    <t>травма</t>
  </si>
  <si>
    <t>38,5</t>
  </si>
  <si>
    <t xml:space="preserve"> 25ПЕ14</t>
  </si>
  <si>
    <t>примечание</t>
  </si>
  <si>
    <t>25M037L</t>
  </si>
  <si>
    <t>25ITA006</t>
  </si>
  <si>
    <t>Domino Oscar</t>
  </si>
  <si>
    <t>Gross Albert</t>
  </si>
  <si>
    <t>Wienerroither Maximilian</t>
  </si>
  <si>
    <t>Verhaeghe-Pellicer Joshua</t>
  </si>
  <si>
    <t>Steiner Peter</t>
  </si>
  <si>
    <t>25AUT005</t>
  </si>
  <si>
    <t>Mares Jakub</t>
  </si>
  <si>
    <t>Wolfisberg Tullio</t>
  </si>
  <si>
    <t>Fearn Charlie</t>
  </si>
  <si>
    <t>42,80</t>
  </si>
  <si>
    <t>39,70</t>
  </si>
  <si>
    <t xml:space="preserve"> 25ПЕ13</t>
  </si>
  <si>
    <t>38,20</t>
  </si>
  <si>
    <t>Assennato Antonio</t>
  </si>
  <si>
    <t>Donnerstal Isak</t>
  </si>
  <si>
    <t>33,80</t>
  </si>
  <si>
    <t>25SWE004</t>
  </si>
  <si>
    <t>Lange Neo</t>
  </si>
  <si>
    <t>32,80</t>
  </si>
  <si>
    <t>32,70</t>
  </si>
  <si>
    <t>30,5</t>
  </si>
  <si>
    <t>27,2</t>
  </si>
  <si>
    <t xml:space="preserve"> 25ОРС</t>
  </si>
  <si>
    <t xml:space="preserve"> 25КС2 ВЕГА</t>
  </si>
  <si>
    <t>Sleszynski Maksymilian</t>
  </si>
  <si>
    <t>Wojnar Frederic</t>
  </si>
  <si>
    <t>Schnogl Paul</t>
  </si>
  <si>
    <t>Broto Arthur</t>
  </si>
  <si>
    <t>-12 M</t>
  </si>
  <si>
    <t>Graham Luca</t>
  </si>
  <si>
    <t>Broto Gabriel</t>
  </si>
  <si>
    <t>25FIN003</t>
  </si>
  <si>
    <t xml:space="preserve"> Мужчины</t>
  </si>
  <si>
    <t>0,00/58/10.75</t>
  </si>
  <si>
    <t>1,00/58/10.25</t>
  </si>
  <si>
    <t>0,50/58/11.25</t>
  </si>
  <si>
    <t>4,00/58/10.75</t>
  </si>
  <si>
    <t>3,00/58/10.25</t>
  </si>
  <si>
    <t>2,00/58/10.75</t>
  </si>
  <si>
    <t>3,00/58/10.75</t>
  </si>
  <si>
    <t>ОМ</t>
  </si>
  <si>
    <t>4.00/58/11.25</t>
  </si>
  <si>
    <t>4,00/58/11.25</t>
  </si>
  <si>
    <t>1,50/58/10.75</t>
  </si>
  <si>
    <t>25S088R</t>
  </si>
  <si>
    <t>2,50/58/10.75</t>
  </si>
  <si>
    <t>2.00/58/12.00</t>
  </si>
  <si>
    <t>4,00/58/12.00</t>
  </si>
  <si>
    <t>1,50/58/12,00</t>
  </si>
  <si>
    <t>НЕТ ДАННЫХ В СТОЛБЦЕ N (место в рейтинге ЕА) - результат спортсмена не попадает в зону критериев</t>
  </si>
  <si>
    <t>2,50/58/11.25</t>
  </si>
  <si>
    <t>Мужчины до 21 года</t>
  </si>
  <si>
    <t>Lavau Clarens</t>
  </si>
  <si>
    <t>1,50/58/11.25</t>
  </si>
  <si>
    <t>3,00/58/11.25</t>
  </si>
  <si>
    <t>1,00/58/11.25</t>
  </si>
  <si>
    <t>25S068R</t>
  </si>
  <si>
    <t>5,50/58/12.00</t>
  </si>
  <si>
    <t>4.50/58/14.25</t>
  </si>
  <si>
    <t>"Результат европейского рейтинга 2025</t>
  </si>
  <si>
    <t>6"</t>
  </si>
  <si>
    <t>Юниоры  до 17 лет</t>
  </si>
  <si>
    <t>2,00/58/11.25</t>
  </si>
  <si>
    <t>0,50/58/12.00</t>
  </si>
  <si>
    <t>4,50/58/13.00</t>
  </si>
  <si>
    <t>1,50/58/13.00</t>
  </si>
  <si>
    <t>2,50/58/12.00</t>
  </si>
  <si>
    <t>2,00/58/13.00</t>
  </si>
  <si>
    <t>Poitoux Christmann Charles</t>
  </si>
  <si>
    <t>Кацапов Кирилл</t>
  </si>
  <si>
    <t>*6/55/18.25</t>
  </si>
  <si>
    <t>2,0/55/18.25</t>
  </si>
  <si>
    <t>21"</t>
  </si>
  <si>
    <t>Ivanou Fiodar</t>
  </si>
  <si>
    <t>*6,00/55/18.25</t>
  </si>
  <si>
    <t>Юноши до 14 лет</t>
  </si>
  <si>
    <t>2.00/55/14.25</t>
  </si>
  <si>
    <t>0,50/55/13.00</t>
  </si>
  <si>
    <t>4,50/55/14.25</t>
  </si>
  <si>
    <t>3,50/55/14.25</t>
  </si>
  <si>
    <t>1.00/55/16.00</t>
  </si>
  <si>
    <t>1,00/55/14.25</t>
  </si>
  <si>
    <t>Фадеев Тимофей</t>
  </si>
  <si>
    <t>1.00/49/18.25</t>
  </si>
  <si>
    <t>Ващенко Яков</t>
  </si>
  <si>
    <t xml:space="preserve">Матеевский Нил </t>
  </si>
  <si>
    <t>5,00/25</t>
  </si>
  <si>
    <t xml:space="preserve">Кузьминов Роман </t>
  </si>
  <si>
    <t xml:space="preserve">1,00/34 </t>
  </si>
  <si>
    <t>Рейтинг 2025</t>
  </si>
  <si>
    <t>-14 M</t>
  </si>
  <si>
    <t>38,10m</t>
  </si>
  <si>
    <t>30,50m</t>
  </si>
  <si>
    <t>*3,00/55/13.00</t>
  </si>
  <si>
    <t>32,10m</t>
  </si>
  <si>
    <t>29,90m</t>
  </si>
  <si>
    <t>Mashchenka Ivan</t>
  </si>
  <si>
    <t>Bottcher Nathan</t>
  </si>
  <si>
    <t>31,60m</t>
  </si>
  <si>
    <t>30,00m</t>
  </si>
  <si>
    <t>29,60m</t>
  </si>
  <si>
    <t>Serrault Gabin</t>
  </si>
  <si>
    <t>3,25/55/13.00</t>
  </si>
  <si>
    <t>26,00m</t>
  </si>
  <si>
    <t>30,60m</t>
  </si>
  <si>
    <t>28,40m</t>
  </si>
  <si>
    <t xml:space="preserve"> OPEN MEN</t>
  </si>
  <si>
    <t>Winter Frederick</t>
  </si>
  <si>
    <t>Asher William</t>
  </si>
  <si>
    <t>25ITA002</t>
  </si>
  <si>
    <t>25SWE006</t>
  </si>
  <si>
    <t>Degasperi Thomas</t>
  </si>
  <si>
    <t>Caruso Brando</t>
  </si>
  <si>
    <t>Davies Arron</t>
  </si>
  <si>
    <t>Descuns Sacha</t>
  </si>
  <si>
    <t>25FRA208</t>
  </si>
  <si>
    <t>Dailland Thibaut</t>
  </si>
  <si>
    <t>Sedlmajer Adam</t>
  </si>
  <si>
    <t>25MON001</t>
  </si>
  <si>
    <t>Luzzeri Matteo</t>
  </si>
  <si>
    <t>25-31</t>
  </si>
  <si>
    <t>Козловский Александр</t>
  </si>
  <si>
    <t>26S021R</t>
  </si>
  <si>
    <t>68-74</t>
  </si>
  <si>
    <t>Попков Андрей</t>
  </si>
  <si>
    <t>1.50/58/11.25</t>
  </si>
  <si>
    <t>Хаментовский Федор</t>
  </si>
  <si>
    <t>25ПРБ 21</t>
  </si>
  <si>
    <t>MEN U21</t>
  </si>
  <si>
    <t>Souci Benjamin</t>
  </si>
  <si>
    <t>25FRA031</t>
  </si>
  <si>
    <t>Faeh Nicolas</t>
  </si>
  <si>
    <t>25FRA006</t>
  </si>
  <si>
    <t>Germain Pierre Louis</t>
  </si>
  <si>
    <t>25FRA022</t>
  </si>
  <si>
    <t>Georges Matteo</t>
  </si>
  <si>
    <t>25FRA001</t>
  </si>
  <si>
    <t>Cederquist Leo</t>
  </si>
  <si>
    <t>25ESP002</t>
  </si>
  <si>
    <t>Pollard Noah</t>
  </si>
  <si>
    <t>25GBR019</t>
  </si>
  <si>
    <t>Petropoulos Christos</t>
  </si>
  <si>
    <t>25GRE005</t>
  </si>
  <si>
    <t>25Вега  КС2</t>
  </si>
  <si>
    <t>Уколов Антон</t>
  </si>
  <si>
    <t>2.00/58/14.25</t>
  </si>
  <si>
    <t>ПРБ РБ 21</t>
  </si>
  <si>
    <t>Wild Theo</t>
  </si>
  <si>
    <t>25FRA009</t>
  </si>
  <si>
    <t>Saunier Thimote</t>
  </si>
  <si>
    <t>25FRA028</t>
  </si>
  <si>
    <t>Attensam Constantin</t>
  </si>
  <si>
    <t>26S011R</t>
  </si>
  <si>
    <t>Constantinou Andreas</t>
  </si>
  <si>
    <t>Schonauer Alessandro</t>
  </si>
  <si>
    <t>Vermeulen Leon</t>
  </si>
  <si>
    <t>25BEL007</t>
  </si>
  <si>
    <t>Cosgrove James</t>
  </si>
  <si>
    <t>25GBR006</t>
  </si>
  <si>
    <t>Maumy Aurelien</t>
  </si>
  <si>
    <t>25FRA027</t>
  </si>
  <si>
    <t>**6.00/55/18.25</t>
  </si>
  <si>
    <t>25ОРС</t>
  </si>
  <si>
    <t>2.00/55/18.25</t>
  </si>
  <si>
    <t>Maumy Emil</t>
  </si>
  <si>
    <t>Austras Vincentas</t>
  </si>
  <si>
    <t>25NOR002</t>
  </si>
  <si>
    <t>Ehrengren Edvard</t>
  </si>
  <si>
    <t>Malmros Viggo</t>
  </si>
  <si>
    <t>25DEN003</t>
  </si>
  <si>
    <t>Huber Lorenz</t>
  </si>
  <si>
    <t>25FIN005</t>
  </si>
  <si>
    <t>Сенько Марк ***</t>
  </si>
  <si>
    <t>Михно Даниил ***</t>
  </si>
  <si>
    <t>Vondrak Alexander</t>
  </si>
  <si>
    <t>3,50/55/16.00</t>
  </si>
  <si>
    <t>Bjorkman Nils</t>
  </si>
  <si>
    <t>3,00/55/16.00</t>
  </si>
  <si>
    <t>Andersen Arthur Carl</t>
  </si>
  <si>
    <t>4,50/55/18.25</t>
  </si>
  <si>
    <t>25DEN002</t>
  </si>
  <si>
    <t>25КС 1</t>
  </si>
  <si>
    <t xml:space="preserve">25ПРБ17 </t>
  </si>
  <si>
    <t xml:space="preserve">25ОРС 17 </t>
  </si>
  <si>
    <t>1/.00/55/14.25 (ПРБ14</t>
  </si>
  <si>
    <t>2ой результат для определения места  в рейтинге</t>
  </si>
  <si>
    <t>4.50/55/18.25 ПРБ14</t>
  </si>
  <si>
    <t>DAILLAND Thibaut</t>
  </si>
  <si>
    <t>35+</t>
  </si>
  <si>
    <t> FRA</t>
  </si>
  <si>
    <t>Fortamps Olivier</t>
  </si>
  <si>
    <t>45+</t>
  </si>
  <si>
    <t> BEL</t>
  </si>
  <si>
    <t>25BEL005</t>
  </si>
  <si>
    <t> UKR</t>
  </si>
  <si>
    <t>26IWWF02</t>
  </si>
  <si>
    <t xml:space="preserve"> по ВОДНОЛЫЖНОМУ СПОРТУ за КАТЕРОМ  на  05.05.2026 </t>
  </si>
  <si>
    <t>26CHI001</t>
  </si>
  <si>
    <t>15-16</t>
  </si>
  <si>
    <t>рейтинг на 05.05.2026</t>
  </si>
  <si>
    <t>25CYP002</t>
  </si>
  <si>
    <t> GBR</t>
  </si>
  <si>
    <t>25USA165</t>
  </si>
  <si>
    <t>25USA069</t>
  </si>
  <si>
    <t>Törnquist Tim</t>
  </si>
  <si>
    <t> SWE</t>
  </si>
  <si>
    <t> ITA</t>
  </si>
  <si>
    <t>25USA059</t>
  </si>
  <si>
    <t> CZE</t>
  </si>
  <si>
    <t>Attensam Nikolaus</t>
  </si>
  <si>
    <t>Open</t>
  </si>
  <si>
    <t> AUT</t>
  </si>
  <si>
    <t>26USA106</t>
  </si>
  <si>
    <r>
      <t xml:space="preserve">30  </t>
    </r>
    <r>
      <rPr>
        <sz val="9"/>
        <rFont val="Times New Roman"/>
        <family val="1"/>
        <charset val="204"/>
      </rPr>
      <t>*</t>
    </r>
  </si>
  <si>
    <t>25GEO002  Normal</t>
  </si>
  <si>
    <t>25Кубок Заславля</t>
  </si>
  <si>
    <t>**</t>
  </si>
  <si>
    <t> GRE</t>
  </si>
  <si>
    <t> CYP</t>
  </si>
  <si>
    <t>25CYP001</t>
  </si>
  <si>
    <t> GER</t>
  </si>
  <si>
    <t>Simoes Francisco José</t>
  </si>
  <si>
    <t> POR</t>
  </si>
  <si>
    <t>Mårtensson Malte</t>
  </si>
  <si>
    <t> POL</t>
  </si>
  <si>
    <t> LTU</t>
  </si>
  <si>
    <t> SUI</t>
  </si>
  <si>
    <t>26DOM001</t>
  </si>
  <si>
    <t>4.00/55/12.00</t>
  </si>
  <si>
    <t>3.00/55/12.00</t>
  </si>
  <si>
    <t>4.00/58/10.75</t>
  </si>
  <si>
    <t>2.00/58/10.75</t>
  </si>
  <si>
    <t>3.50/58/11.25</t>
  </si>
  <si>
    <t>3.00/58/11.25</t>
  </si>
  <si>
    <t>2.00/58/11.25</t>
  </si>
  <si>
    <t>1.00/58/11.25</t>
  </si>
  <si>
    <t>5.00/58/12.00</t>
  </si>
  <si>
    <t>4.00/58/12.00</t>
  </si>
  <si>
    <t>1.50/55/12.00</t>
  </si>
  <si>
    <t>1.00/55/12.00</t>
  </si>
  <si>
    <t>5.50/55/13.00</t>
  </si>
  <si>
    <t>4.50/55/13.00</t>
  </si>
  <si>
    <t>1.00/55/13.00</t>
  </si>
  <si>
    <t>4.50/55/14.25</t>
  </si>
  <si>
    <t>3.00/55/14.25</t>
  </si>
  <si>
    <t>25USA051</t>
  </si>
  <si>
    <t>Over 35</t>
  </si>
  <si>
    <t> IWF</t>
  </si>
  <si>
    <t>Filchenko Danylo</t>
  </si>
  <si>
    <t>26USA049</t>
  </si>
  <si>
    <t>25USA166</t>
  </si>
  <si>
    <t>25USA123</t>
  </si>
  <si>
    <t>LAVAU Clarens</t>
  </si>
  <si>
    <t>GARCIA Axel</t>
  </si>
  <si>
    <t>Under 17</t>
  </si>
  <si>
    <t>25ITA04</t>
  </si>
  <si>
    <t>POITOUX CHRISTMANN Charles</t>
  </si>
  <si>
    <t>`</t>
  </si>
  <si>
    <t>2.50/58/10.75</t>
  </si>
  <si>
    <t>2.50/58/11.25</t>
  </si>
  <si>
    <t>5,00/58/11.25</t>
  </si>
  <si>
    <t>1.50/58/9.75</t>
  </si>
  <si>
    <t>5.00/58/10.25</t>
  </si>
  <si>
    <t>4.00/58/10.25</t>
  </si>
  <si>
    <t>3.00/58/10.25</t>
  </si>
  <si>
    <t>2.50/58/10.25</t>
  </si>
  <si>
    <t>1.50/58/10.25</t>
  </si>
  <si>
    <t>1.00/58/10.25</t>
  </si>
  <si>
    <t>3.00/58/10.75</t>
  </si>
  <si>
    <t>11-13</t>
  </si>
  <si>
    <t>9-14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</si>
</sst>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C000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Symbol"/>
      <family val="1"/>
      <charset val="2"/>
    </font>
    <font>
      <b/>
      <sz val="12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rgb="FFFFC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rgb="FF000000"/>
      <name val="Verdana"/>
      <family val="2"/>
      <charset val="204"/>
    </font>
    <font>
      <i/>
      <sz val="10"/>
      <color rgb="FF0070C0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b/>
      <sz val="12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color theme="5" tint="-0.24997711111789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8" tint="-0.249977111117893"/>
      <name val="Times New Roman"/>
      <family val="1"/>
      <charset val="204"/>
    </font>
    <font>
      <b/>
      <sz val="12"/>
      <color rgb="FF1EC82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70C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b/>
      <i/>
      <sz val="10"/>
      <color rgb="FF0070C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color rgb="FF000000"/>
      <name val="Segoe UI Semilight"/>
      <family val="2"/>
      <charset val="204"/>
    </font>
    <font>
      <b/>
      <sz val="8"/>
      <color rgb="FF000000"/>
      <name val="Segoe UI Semilight"/>
      <family val="2"/>
      <charset val="204"/>
    </font>
    <font>
      <sz val="12"/>
      <color rgb="FF0070C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i/>
      <sz val="12"/>
      <color rgb="FFFFC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FFC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color rgb="FF00B0F0"/>
      <name val="Times New Roman"/>
      <family val="1"/>
      <charset val="204"/>
    </font>
    <font>
      <sz val="9"/>
      <color rgb="FFFF0000"/>
      <name val="Verdana"/>
      <family val="2"/>
      <charset val="204"/>
    </font>
    <font>
      <u/>
      <sz val="9"/>
      <color theme="10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2"/>
      <color theme="4"/>
      <name val="Calibri"/>
      <family val="2"/>
      <charset val="204"/>
      <scheme val="minor"/>
    </font>
    <font>
      <sz val="9"/>
      <color rgb="FF000000"/>
      <name val="Segoe UI Semilight"/>
      <family val="2"/>
      <charset val="204"/>
    </font>
    <font>
      <sz val="9"/>
      <name val="Calibri"/>
      <family val="2"/>
      <charset val="204"/>
      <scheme val="minor"/>
    </font>
    <font>
      <sz val="11"/>
      <color rgb="FF00B0F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1"/>
      <color rgb="FFC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2"/>
      <color theme="3"/>
      <name val="Times New Roman"/>
      <family val="1"/>
      <charset val="204"/>
    </font>
    <font>
      <i/>
      <sz val="12"/>
      <color rgb="FF0070C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70C0"/>
      <name val="Arial"/>
      <family val="2"/>
      <charset val="204"/>
    </font>
    <font>
      <sz val="13"/>
      <color theme="1"/>
      <name val="Times New Roman"/>
      <family val="1"/>
      <charset val="204"/>
    </font>
    <font>
      <sz val="12"/>
      <color rgb="FF212529"/>
      <name val="Arial"/>
      <family val="2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212529"/>
      <name val="Arial"/>
      <family val="2"/>
      <charset val="204"/>
    </font>
    <font>
      <b/>
      <sz val="10"/>
      <color theme="5" tint="-0.249977111117893"/>
      <name val="Calibri"/>
      <family val="2"/>
      <charset val="204"/>
      <scheme val="minor"/>
    </font>
    <font>
      <b/>
      <sz val="12"/>
      <color theme="4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92D05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color rgb="FF212529"/>
      <name val="Arial"/>
      <family val="2"/>
      <charset val="204"/>
    </font>
    <font>
      <b/>
      <i/>
      <sz val="12"/>
      <color rgb="FFFF0000"/>
      <name val="Times New Roman"/>
      <family val="1"/>
      <charset val="204"/>
    </font>
    <font>
      <b/>
      <sz val="9"/>
      <color rgb="FF0070C0"/>
      <name val="Verdana"/>
      <family val="2"/>
      <charset val="204"/>
    </font>
    <font>
      <sz val="9"/>
      <name val="Verdana"/>
      <family val="2"/>
      <charset val="204"/>
    </font>
    <font>
      <sz val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E6FEDE"/>
        <bgColor indexed="64"/>
      </patternFill>
    </fill>
    <fill>
      <patternFill patternType="solid">
        <fgColor rgb="FF7DFF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FFFF"/>
        <bgColor indexed="64"/>
      </patternFill>
    </fill>
    <fill>
      <patternFill patternType="solid">
        <fgColor rgb="FF97FF9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7FF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DEE2E6"/>
      </top>
      <bottom/>
      <diagonal/>
    </border>
    <border>
      <left/>
      <right style="thin">
        <color indexed="64"/>
      </right>
      <top style="medium">
        <color rgb="FFDEE2E6"/>
      </top>
      <bottom/>
      <diagonal/>
    </border>
    <border>
      <left style="thin">
        <color indexed="64"/>
      </left>
      <right/>
      <top style="medium">
        <color rgb="FFDEE2E6"/>
      </top>
      <bottom/>
      <diagonal/>
    </border>
    <border>
      <left style="thin">
        <color indexed="64"/>
      </left>
      <right/>
      <top style="medium">
        <color rgb="FFDEE2E6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91" fillId="0" borderId="0" applyFont="0" applyFill="0" applyBorder="0" applyAlignment="0" applyProtection="0"/>
  </cellStyleXfs>
  <cellXfs count="1095">
    <xf numFmtId="0" fontId="0" fillId="0" borderId="0" xfId="0"/>
    <xf numFmtId="0" fontId="16" fillId="0" borderId="0" xfId="0" applyFont="1"/>
    <xf numFmtId="0" fontId="10" fillId="0" borderId="0" xfId="0" applyFont="1"/>
    <xf numFmtId="0" fontId="16" fillId="6" borderId="0" xfId="0" applyFont="1" applyFill="1"/>
    <xf numFmtId="0" fontId="10" fillId="6" borderId="0" xfId="0" applyFont="1" applyFill="1"/>
    <xf numFmtId="0" fontId="19" fillId="6" borderId="0" xfId="0" applyFont="1" applyFill="1"/>
    <xf numFmtId="0" fontId="2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25" fillId="6" borderId="1" xfId="0" applyFont="1" applyFill="1" applyBorder="1"/>
    <xf numFmtId="0" fontId="24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19" fillId="0" borderId="0" xfId="0" applyFont="1" applyFill="1"/>
    <xf numFmtId="0" fontId="16" fillId="6" borderId="0" xfId="0" applyFont="1" applyFill="1" applyBorder="1"/>
    <xf numFmtId="0" fontId="24" fillId="6" borderId="0" xfId="0" applyFont="1" applyFill="1" applyBorder="1" applyAlignment="1">
      <alignment horizontal="center"/>
    </xf>
    <xf numFmtId="0" fontId="27" fillId="6" borderId="0" xfId="0" applyFont="1" applyFill="1" applyBorder="1" applyAlignment="1">
      <alignment horizontal="right"/>
    </xf>
    <xf numFmtId="0" fontId="32" fillId="0" borderId="1" xfId="0" applyFont="1" applyFill="1" applyBorder="1" applyAlignment="1">
      <alignment vertical="center" wrapText="1"/>
    </xf>
    <xf numFmtId="0" fontId="10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26" fillId="6" borderId="0" xfId="0" applyFont="1" applyFill="1" applyBorder="1" applyAlignment="1">
      <alignment horizontal="center"/>
    </xf>
    <xf numFmtId="0" fontId="11" fillId="6" borderId="0" xfId="0" applyFont="1" applyFill="1" applyBorder="1"/>
    <xf numFmtId="0" fontId="28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/>
    <xf numFmtId="0" fontId="1" fillId="0" borderId="1" xfId="0" applyFont="1" applyFill="1" applyBorder="1"/>
    <xf numFmtId="0" fontId="11" fillId="5" borderId="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23" fillId="0" borderId="7" xfId="0" applyFont="1" applyFill="1" applyBorder="1"/>
    <xf numFmtId="0" fontId="16" fillId="0" borderId="7" xfId="0" applyFont="1" applyBorder="1"/>
    <xf numFmtId="0" fontId="34" fillId="0" borderId="0" xfId="0" applyFont="1"/>
    <xf numFmtId="0" fontId="1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0" borderId="7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1" fillId="0" borderId="15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left"/>
    </xf>
    <xf numFmtId="0" fontId="31" fillId="0" borderId="1" xfId="0" applyFont="1" applyFill="1" applyBorder="1"/>
    <xf numFmtId="0" fontId="3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16" fillId="0" borderId="0" xfId="0" applyFont="1" applyFill="1"/>
    <xf numFmtId="0" fontId="15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10" fillId="0" borderId="7" xfId="0" applyFont="1" applyFill="1" applyBorder="1"/>
    <xf numFmtId="0" fontId="5" fillId="0" borderId="0" xfId="1" applyFill="1" applyBorder="1" applyAlignment="1">
      <alignment horizontal="left" vertical="center"/>
    </xf>
    <xf numFmtId="0" fontId="15" fillId="0" borderId="15" xfId="0" applyFont="1" applyFill="1" applyBorder="1"/>
    <xf numFmtId="0" fontId="8" fillId="0" borderId="7" xfId="0" applyFont="1" applyFill="1" applyBorder="1"/>
    <xf numFmtId="0" fontId="10" fillId="0" borderId="15" xfId="0" applyFont="1" applyFill="1" applyBorder="1"/>
    <xf numFmtId="3" fontId="3" fillId="0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right" vertical="center"/>
    </xf>
    <xf numFmtId="0" fontId="8" fillId="0" borderId="15" xfId="0" applyFont="1" applyFill="1" applyBorder="1"/>
    <xf numFmtId="0" fontId="1" fillId="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40" fillId="0" borderId="0" xfId="0" applyFont="1"/>
    <xf numFmtId="0" fontId="25" fillId="6" borderId="0" xfId="0" applyFont="1" applyFill="1"/>
    <xf numFmtId="0" fontId="1" fillId="6" borderId="13" xfId="0" applyFont="1" applyFill="1" applyBorder="1" applyAlignment="1"/>
    <xf numFmtId="0" fontId="1" fillId="6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6" borderId="0" xfId="0" applyFont="1" applyFill="1"/>
    <xf numFmtId="0" fontId="25" fillId="6" borderId="0" xfId="0" applyFont="1" applyFill="1" applyAlignment="1">
      <alignment wrapText="1"/>
    </xf>
    <xf numFmtId="0" fontId="40" fillId="0" borderId="0" xfId="0" applyFont="1" applyFill="1"/>
    <xf numFmtId="0" fontId="25" fillId="0" borderId="0" xfId="0" applyFont="1" applyFill="1"/>
    <xf numFmtId="0" fontId="1" fillId="0" borderId="0" xfId="0" applyFont="1" applyFill="1" applyBorder="1" applyAlignment="1"/>
    <xf numFmtId="0" fontId="50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/>
    </xf>
    <xf numFmtId="0" fontId="40" fillId="0" borderId="0" xfId="0" applyFont="1" applyBorder="1"/>
    <xf numFmtId="0" fontId="31" fillId="6" borderId="0" xfId="0" applyFont="1" applyFill="1" applyBorder="1" applyAlignment="1">
      <alignment horizontal="left"/>
    </xf>
    <xf numFmtId="0" fontId="40" fillId="6" borderId="0" xfId="0" applyFont="1" applyFill="1"/>
    <xf numFmtId="0" fontId="25" fillId="6" borderId="0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6" fillId="6" borderId="0" xfId="0" applyFont="1" applyFill="1"/>
    <xf numFmtId="0" fontId="10" fillId="6" borderId="0" xfId="0" applyFont="1" applyFill="1" applyAlignment="1">
      <alignment horizontal="center" vertical="center"/>
    </xf>
    <xf numFmtId="0" fontId="24" fillId="6" borderId="0" xfId="0" applyFont="1" applyFill="1" applyBorder="1" applyAlignment="1">
      <alignment horizontal="left"/>
    </xf>
    <xf numFmtId="0" fontId="52" fillId="0" borderId="1" xfId="0" applyFont="1" applyFill="1" applyBorder="1" applyAlignment="1">
      <alignment horizontal="center"/>
    </xf>
    <xf numFmtId="0" fontId="23" fillId="0" borderId="15" xfId="0" applyFont="1" applyFill="1" applyBorder="1"/>
    <xf numFmtId="0" fontId="3" fillId="0" borderId="7" xfId="0" applyFont="1" applyFill="1" applyBorder="1" applyAlignment="1">
      <alignment horizontal="center"/>
    </xf>
    <xf numFmtId="0" fontId="53" fillId="0" borderId="7" xfId="0" applyFont="1" applyFill="1" applyBorder="1" applyAlignment="1">
      <alignment horizontal="right" vertical="center"/>
    </xf>
    <xf numFmtId="0" fontId="53" fillId="0" borderId="1" xfId="0" applyFont="1" applyFill="1" applyBorder="1" applyAlignment="1">
      <alignment horizontal="right" vertical="center"/>
    </xf>
    <xf numFmtId="0" fontId="32" fillId="6" borderId="0" xfId="0" applyFont="1" applyFill="1" applyAlignment="1">
      <alignment horizontal="left" vertical="center"/>
    </xf>
    <xf numFmtId="0" fontId="25" fillId="6" borderId="0" xfId="0" applyFont="1" applyFill="1" applyBorder="1"/>
    <xf numFmtId="0" fontId="23" fillId="0" borderId="0" xfId="0" applyFont="1" applyFill="1"/>
    <xf numFmtId="0" fontId="3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24" fillId="6" borderId="13" xfId="0" applyFont="1" applyFill="1" applyBorder="1" applyAlignment="1"/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9" fontId="25" fillId="0" borderId="0" xfId="0" applyNumberFormat="1" applyFont="1" applyFill="1" applyBorder="1" applyAlignment="1"/>
    <xf numFmtId="49" fontId="25" fillId="6" borderId="0" xfId="0" applyNumberFormat="1" applyFont="1" applyFill="1" applyBorder="1" applyAlignment="1">
      <alignment horizontal="center"/>
    </xf>
    <xf numFmtId="0" fontId="40" fillId="6" borderId="0" xfId="0" applyFont="1" applyFill="1" applyBorder="1"/>
    <xf numFmtId="0" fontId="0" fillId="0" borderId="0" xfId="0" applyFont="1"/>
    <xf numFmtId="0" fontId="1" fillId="6" borderId="0" xfId="0" applyFont="1" applyFill="1" applyBorder="1" applyAlignment="1"/>
    <xf numFmtId="0" fontId="1" fillId="0" borderId="1" xfId="0" applyFont="1" applyFill="1" applyBorder="1" applyAlignment="1"/>
    <xf numFmtId="4" fontId="1" fillId="0" borderId="20" xfId="0" applyNumberFormat="1" applyFont="1" applyFill="1" applyBorder="1" applyAlignment="1">
      <alignment horizontal="center" wrapText="1"/>
    </xf>
    <xf numFmtId="0" fontId="55" fillId="0" borderId="7" xfId="0" applyFont="1" applyBorder="1" applyAlignment="1">
      <alignment horizontal="center"/>
    </xf>
    <xf numFmtId="4" fontId="24" fillId="0" borderId="6" xfId="0" applyNumberFormat="1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0" fontId="23" fillId="0" borderId="0" xfId="0" applyFont="1" applyFill="1" applyBorder="1"/>
    <xf numFmtId="2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/>
    </xf>
    <xf numFmtId="4" fontId="45" fillId="0" borderId="0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46" fillId="0" borderId="0" xfId="0" applyNumberFormat="1" applyFont="1" applyFill="1" applyBorder="1" applyAlignment="1">
      <alignment horizontal="center" vertical="center"/>
    </xf>
    <xf numFmtId="2" fontId="47" fillId="0" borderId="0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2" fontId="47" fillId="0" borderId="0" xfId="0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5" fillId="0" borderId="0" xfId="0" applyFont="1" applyFill="1" applyAlignment="1">
      <alignment wrapText="1"/>
    </xf>
    <xf numFmtId="0" fontId="31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10" fillId="6" borderId="0" xfId="0" applyFont="1" applyFill="1" applyBorder="1"/>
    <xf numFmtId="0" fontId="9" fillId="0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31" fillId="0" borderId="0" xfId="0" applyNumberFormat="1" applyFont="1" applyFill="1" applyBorder="1" applyAlignment="1">
      <alignment horizontal="left"/>
    </xf>
    <xf numFmtId="0" fontId="56" fillId="6" borderId="0" xfId="1" applyFont="1" applyFill="1" applyAlignment="1">
      <alignment horizontal="left" vertical="center" wrapText="1"/>
    </xf>
    <xf numFmtId="0" fontId="35" fillId="6" borderId="0" xfId="0" applyFont="1" applyFill="1" applyBorder="1" applyAlignment="1">
      <alignment horizontal="left"/>
    </xf>
    <xf numFmtId="0" fontId="35" fillId="6" borderId="0" xfId="0" applyFont="1" applyFill="1" applyBorder="1"/>
    <xf numFmtId="0" fontId="24" fillId="0" borderId="0" xfId="0" applyFont="1" applyFill="1" applyBorder="1" applyAlignment="1">
      <alignment horizontal="right" vertical="center"/>
    </xf>
    <xf numFmtId="0" fontId="1" fillId="6" borderId="0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57" fillId="0" borderId="0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right" vertical="center"/>
    </xf>
    <xf numFmtId="2" fontId="33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0" fontId="35" fillId="0" borderId="0" xfId="0" applyFont="1" applyFill="1" applyBorder="1" applyAlignment="1">
      <alignment horizontal="right"/>
    </xf>
    <xf numFmtId="0" fontId="58" fillId="0" borderId="0" xfId="0" applyFont="1" applyFill="1" applyBorder="1"/>
    <xf numFmtId="0" fontId="4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59" fillId="0" borderId="0" xfId="0" applyFont="1" applyFill="1" applyBorder="1"/>
    <xf numFmtId="0" fontId="59" fillId="0" borderId="0" xfId="0" applyFont="1"/>
    <xf numFmtId="0" fontId="35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horizontal="center" wrapText="1"/>
    </xf>
    <xf numFmtId="0" fontId="41" fillId="6" borderId="0" xfId="0" applyFont="1" applyFill="1" applyBorder="1" applyAlignment="1">
      <alignment horizontal="center" vertical="center"/>
    </xf>
    <xf numFmtId="0" fontId="21" fillId="6" borderId="0" xfId="0" applyFont="1" applyFill="1"/>
    <xf numFmtId="0" fontId="35" fillId="6" borderId="0" xfId="0" applyFont="1" applyFill="1"/>
    <xf numFmtId="0" fontId="35" fillId="6" borderId="0" xfId="0" applyFont="1" applyFill="1" applyBorder="1" applyAlignment="1">
      <alignment horizontal="right"/>
    </xf>
    <xf numFmtId="0" fontId="35" fillId="6" borderId="0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vertical="center"/>
    </xf>
    <xf numFmtId="0" fontId="59" fillId="6" borderId="0" xfId="0" applyFont="1" applyFill="1"/>
    <xf numFmtId="0" fontId="6" fillId="0" borderId="0" xfId="0" applyFont="1"/>
    <xf numFmtId="0" fontId="61" fillId="9" borderId="1" xfId="0" applyFont="1" applyFill="1" applyBorder="1" applyAlignment="1">
      <alignment horizontal="left" vertical="center"/>
    </xf>
    <xf numFmtId="0" fontId="62" fillId="9" borderId="1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right"/>
    </xf>
    <xf numFmtId="0" fontId="39" fillId="0" borderId="0" xfId="0" applyFont="1" applyFill="1" applyBorder="1"/>
    <xf numFmtId="0" fontId="24" fillId="0" borderId="0" xfId="0" applyFont="1" applyFill="1" applyBorder="1" applyAlignment="1">
      <alignment vertical="center"/>
    </xf>
    <xf numFmtId="0" fontId="1" fillId="0" borderId="0" xfId="0" applyFont="1" applyFill="1"/>
    <xf numFmtId="0" fontId="63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2" fontId="64" fillId="0" borderId="4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/>
    <xf numFmtId="49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23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ont="1" applyFill="1" applyBorder="1"/>
    <xf numFmtId="0" fontId="2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Border="1"/>
    <xf numFmtId="0" fontId="15" fillId="0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4" fontId="36" fillId="0" borderId="1" xfId="0" applyNumberFormat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2" fontId="2" fillId="6" borderId="15" xfId="0" applyNumberFormat="1" applyFont="1" applyFill="1" applyBorder="1" applyAlignment="1">
      <alignment horizontal="center"/>
    </xf>
    <xf numFmtId="2" fontId="2" fillId="6" borderId="7" xfId="0" applyNumberFormat="1" applyFont="1" applyFill="1" applyBorder="1" applyAlignment="1">
      <alignment horizontal="center"/>
    </xf>
    <xf numFmtId="0" fontId="0" fillId="6" borderId="0" xfId="0" applyFill="1"/>
    <xf numFmtId="0" fontId="7" fillId="0" borderId="1" xfId="0" applyFont="1" applyFill="1" applyBorder="1"/>
    <xf numFmtId="0" fontId="8" fillId="6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1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0" fillId="0" borderId="0" xfId="0" applyFont="1" applyFill="1" applyBorder="1"/>
    <xf numFmtId="0" fontId="1" fillId="0" borderId="2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/>
    <xf numFmtId="0" fontId="3" fillId="0" borderId="0" xfId="0" applyFont="1" applyFill="1" applyBorder="1"/>
    <xf numFmtId="0" fontId="31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4" borderId="1" xfId="0" applyFont="1" applyFill="1" applyBorder="1"/>
    <xf numFmtId="2" fontId="4" fillId="6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52" fillId="9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" fillId="9" borderId="1" xfId="1" applyFill="1" applyBorder="1" applyAlignment="1">
      <alignment vertical="center"/>
    </xf>
    <xf numFmtId="0" fontId="20" fillId="4" borderId="15" xfId="0" applyFont="1" applyFill="1" applyBorder="1"/>
    <xf numFmtId="2" fontId="4" fillId="6" borderId="15" xfId="0" applyNumberFormat="1" applyFont="1" applyFill="1" applyBorder="1" applyAlignment="1">
      <alignment horizontal="center"/>
    </xf>
    <xf numFmtId="0" fontId="5" fillId="9" borderId="15" xfId="1" applyFill="1" applyBorder="1" applyAlignment="1">
      <alignment vertical="center"/>
    </xf>
    <xf numFmtId="0" fontId="32" fillId="0" borderId="7" xfId="0" applyFont="1" applyFill="1" applyBorder="1" applyAlignment="1">
      <alignment vertical="center" wrapText="1"/>
    </xf>
    <xf numFmtId="0" fontId="20" fillId="4" borderId="7" xfId="0" applyFont="1" applyFill="1" applyBorder="1"/>
    <xf numFmtId="2" fontId="4" fillId="6" borderId="7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4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8" fillId="0" borderId="0" xfId="0" applyFont="1" applyFill="1" applyBorder="1"/>
    <xf numFmtId="0" fontId="20" fillId="0" borderId="1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16" fillId="6" borderId="0" xfId="0" applyFont="1" applyFill="1" applyAlignment="1">
      <alignment horizontal="center"/>
    </xf>
    <xf numFmtId="0" fontId="69" fillId="0" borderId="1" xfId="0" applyFont="1" applyFill="1" applyBorder="1"/>
    <xf numFmtId="0" fontId="2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66" fillId="0" borderId="7" xfId="0" applyFont="1" applyFill="1" applyBorder="1" applyAlignment="1">
      <alignment horizontal="right" vertical="center"/>
    </xf>
    <xf numFmtId="0" fontId="66" fillId="0" borderId="1" xfId="0" applyFont="1" applyFill="1" applyBorder="1" applyAlignment="1">
      <alignment horizontal="right" vertical="center"/>
    </xf>
    <xf numFmtId="0" fontId="71" fillId="0" borderId="1" xfId="0" applyFont="1" applyFill="1" applyBorder="1" applyAlignment="1">
      <alignment horizontal="right" vertical="center"/>
    </xf>
    <xf numFmtId="0" fontId="1" fillId="4" borderId="7" xfId="0" applyFont="1" applyFill="1" applyBorder="1"/>
    <xf numFmtId="3" fontId="23" fillId="0" borderId="7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center" wrapText="1"/>
    </xf>
    <xf numFmtId="0" fontId="40" fillId="0" borderId="0" xfId="0" applyFont="1" applyBorder="1" applyAlignment="1">
      <alignment horizontal="center"/>
    </xf>
    <xf numFmtId="0" fontId="8" fillId="6" borderId="0" xfId="0" applyFont="1" applyFill="1" applyBorder="1"/>
    <xf numFmtId="0" fontId="15" fillId="6" borderId="0" xfId="0" applyFont="1" applyFill="1" applyBorder="1"/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vertical="center" wrapText="1"/>
    </xf>
    <xf numFmtId="0" fontId="22" fillId="4" borderId="12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67" fillId="0" borderId="1" xfId="0" applyFont="1" applyFill="1" applyBorder="1" applyAlignment="1">
      <alignment vertical="center" wrapText="1"/>
    </xf>
    <xf numFmtId="0" fontId="8" fillId="0" borderId="4" xfId="0" applyFont="1" applyFill="1" applyBorder="1"/>
    <xf numFmtId="0" fontId="22" fillId="0" borderId="4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wrapText="1"/>
    </xf>
    <xf numFmtId="0" fontId="22" fillId="0" borderId="15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7" xfId="0" applyFont="1" applyFill="1" applyBorder="1" applyAlignment="1">
      <alignment vertical="center" wrapText="1"/>
    </xf>
    <xf numFmtId="0" fontId="22" fillId="13" borderId="0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wrapText="1"/>
    </xf>
    <xf numFmtId="0" fontId="20" fillId="5" borderId="20" xfId="0" applyFont="1" applyFill="1" applyBorder="1" applyAlignment="1">
      <alignment horizontal="center"/>
    </xf>
    <xf numFmtId="2" fontId="25" fillId="6" borderId="1" xfId="0" applyNumberFormat="1" applyFont="1" applyFill="1" applyBorder="1" applyAlignment="1">
      <alignment vertical="center"/>
    </xf>
    <xf numFmtId="0" fontId="76" fillId="0" borderId="4" xfId="0" applyFont="1" applyFill="1" applyBorder="1"/>
    <xf numFmtId="0" fontId="10" fillId="0" borderId="1" xfId="0" applyFont="1" applyBorder="1"/>
    <xf numFmtId="0" fontId="20" fillId="4" borderId="19" xfId="0" applyFont="1" applyFill="1" applyBorder="1" applyAlignment="1">
      <alignment horizontal="center"/>
    </xf>
    <xf numFmtId="0" fontId="0" fillId="6" borderId="0" xfId="0" applyFill="1" applyBorder="1"/>
    <xf numFmtId="4" fontId="2" fillId="6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65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2" fontId="2" fillId="6" borderId="21" xfId="0" applyNumberFormat="1" applyFont="1" applyFill="1" applyBorder="1" applyAlignment="1">
      <alignment horizontal="center"/>
    </xf>
    <xf numFmtId="0" fontId="22" fillId="13" borderId="1" xfId="0" applyFont="1" applyFill="1" applyBorder="1" applyAlignment="1">
      <alignment vertical="center" wrapText="1"/>
    </xf>
    <xf numFmtId="0" fontId="76" fillId="6" borderId="1" xfId="0" applyFont="1" applyFill="1" applyBorder="1"/>
    <xf numFmtId="0" fontId="25" fillId="6" borderId="1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right"/>
    </xf>
    <xf numFmtId="2" fontId="2" fillId="6" borderId="0" xfId="0" applyNumberFormat="1" applyFont="1" applyFill="1" applyBorder="1" applyAlignment="1">
      <alignment horizontal="center"/>
    </xf>
    <xf numFmtId="0" fontId="25" fillId="6" borderId="0" xfId="0" applyFont="1" applyFill="1" applyBorder="1" applyAlignment="1">
      <alignment vertical="center"/>
    </xf>
    <xf numFmtId="0" fontId="20" fillId="6" borderId="0" xfId="0" applyFont="1" applyFill="1" applyBorder="1"/>
    <xf numFmtId="0" fontId="35" fillId="6" borderId="0" xfId="0" applyFont="1" applyFill="1" applyBorder="1" applyAlignment="1">
      <alignment vertical="center"/>
    </xf>
    <xf numFmtId="0" fontId="8" fillId="0" borderId="5" xfId="0" applyFont="1" applyFill="1" applyBorder="1"/>
    <xf numFmtId="0" fontId="46" fillId="0" borderId="1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/>
    </xf>
    <xf numFmtId="0" fontId="7" fillId="0" borderId="5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52" fillId="6" borderId="1" xfId="0" applyFont="1" applyFill="1" applyBorder="1" applyAlignment="1">
      <alignment horizontal="center" vertical="center"/>
    </xf>
    <xf numFmtId="2" fontId="64" fillId="6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24" fillId="6" borderId="11" xfId="0" applyNumberFormat="1" applyFont="1" applyFill="1" applyBorder="1" applyAlignment="1">
      <alignment vertical="center"/>
    </xf>
    <xf numFmtId="0" fontId="66" fillId="0" borderId="1" xfId="0" applyFont="1" applyFill="1" applyBorder="1"/>
    <xf numFmtId="0" fontId="25" fillId="6" borderId="7" xfId="0" applyFont="1" applyFill="1" applyBorder="1" applyAlignment="1">
      <alignment vertical="center"/>
    </xf>
    <xf numFmtId="0" fontId="35" fillId="6" borderId="1" xfId="0" applyFont="1" applyFill="1" applyBorder="1" applyAlignment="1">
      <alignment vertical="center"/>
    </xf>
    <xf numFmtId="0" fontId="46" fillId="4" borderId="1" xfId="0" applyFont="1" applyFill="1" applyBorder="1" applyAlignment="1">
      <alignment horizontal="center" vertical="center" wrapText="1"/>
    </xf>
    <xf numFmtId="2" fontId="77" fillId="6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5" fillId="0" borderId="11" xfId="0" applyFont="1" applyFill="1" applyBorder="1" applyAlignment="1">
      <alignment vertical="center"/>
    </xf>
    <xf numFmtId="0" fontId="35" fillId="0" borderId="11" xfId="0" applyFont="1" applyFill="1" applyBorder="1" applyAlignment="1">
      <alignment vertical="center"/>
    </xf>
    <xf numFmtId="0" fontId="46" fillId="4" borderId="15" xfId="0" applyFont="1" applyFill="1" applyBorder="1" applyAlignment="1">
      <alignment horizontal="center" vertical="center" wrapText="1"/>
    </xf>
    <xf numFmtId="2" fontId="77" fillId="6" borderId="15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7" fillId="0" borderId="7" xfId="0" applyFont="1" applyFill="1" applyBorder="1"/>
    <xf numFmtId="0" fontId="20" fillId="0" borderId="7" xfId="0" applyFont="1" applyFill="1" applyBorder="1" applyAlignment="1">
      <alignment horizontal="center"/>
    </xf>
    <xf numFmtId="2" fontId="77" fillId="6" borderId="7" xfId="0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3" fillId="0" borderId="0" xfId="0" applyFont="1" applyFill="1" applyBorder="1" applyAlignment="1"/>
    <xf numFmtId="0" fontId="8" fillId="0" borderId="0" xfId="0" applyFont="1" applyFill="1" applyBorder="1" applyAlignment="1"/>
    <xf numFmtId="0" fontId="3" fillId="0" borderId="0" xfId="0" applyFont="1" applyFill="1" applyBorder="1" applyAlignment="1">
      <alignment vertical="center" textRotation="90" wrapText="1"/>
    </xf>
    <xf numFmtId="0" fontId="3" fillId="0" borderId="0" xfId="0" applyFont="1" applyFill="1" applyBorder="1" applyAlignment="1"/>
    <xf numFmtId="0" fontId="41" fillId="0" borderId="0" xfId="0" applyFont="1" applyFill="1" applyBorder="1" applyAlignment="1">
      <alignment wrapText="1"/>
    </xf>
    <xf numFmtId="0" fontId="4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wrapText="1"/>
    </xf>
    <xf numFmtId="0" fontId="32" fillId="9" borderId="1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vertical="center"/>
    </xf>
    <xf numFmtId="2" fontId="64" fillId="0" borderId="1" xfId="0" applyNumberFormat="1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vertical="center" wrapText="1"/>
    </xf>
    <xf numFmtId="0" fontId="32" fillId="11" borderId="1" xfId="0" applyFont="1" applyFill="1" applyBorder="1" applyAlignment="1">
      <alignment vertical="center"/>
    </xf>
    <xf numFmtId="0" fontId="38" fillId="10" borderId="1" xfId="0" applyFont="1" applyFill="1" applyBorder="1" applyAlignment="1">
      <alignment horizontal="center" vertical="center" wrapText="1"/>
    </xf>
    <xf numFmtId="0" fontId="5" fillId="11" borderId="1" xfId="1" applyFill="1" applyBorder="1" applyAlignment="1">
      <alignment vertical="center"/>
    </xf>
    <xf numFmtId="0" fontId="48" fillId="1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14" borderId="1" xfId="0" applyFont="1" applyFill="1" applyBorder="1"/>
    <xf numFmtId="0" fontId="1" fillId="14" borderId="1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2" fontId="2" fillId="14" borderId="1" xfId="0" applyNumberFormat="1" applyFont="1" applyFill="1" applyBorder="1" applyAlignment="1">
      <alignment horizontal="center" vertical="center"/>
    </xf>
    <xf numFmtId="1" fontId="1" fillId="14" borderId="1" xfId="0" applyNumberFormat="1" applyFont="1" applyFill="1" applyBorder="1" applyAlignment="1">
      <alignment horizontal="center"/>
    </xf>
    <xf numFmtId="2" fontId="64" fillId="14" borderId="1" xfId="0" applyNumberFormat="1" applyFont="1" applyFill="1" applyBorder="1" applyAlignment="1">
      <alignment horizontal="center" vertical="center"/>
    </xf>
    <xf numFmtId="4" fontId="1" fillId="14" borderId="1" xfId="0" applyNumberFormat="1" applyFont="1" applyFill="1" applyBorder="1" applyAlignment="1">
      <alignment horizontal="center"/>
    </xf>
    <xf numFmtId="0" fontId="56" fillId="14" borderId="1" xfId="1" applyFont="1" applyFill="1" applyBorder="1" applyAlignment="1">
      <alignment horizontal="left" vertical="center" wrapText="1"/>
    </xf>
    <xf numFmtId="0" fontId="52" fillId="9" borderId="24" xfId="0" applyFont="1" applyFill="1" applyBorder="1" applyAlignment="1">
      <alignment vertical="center" wrapText="1"/>
    </xf>
    <xf numFmtId="0" fontId="32" fillId="9" borderId="15" xfId="0" applyFont="1" applyFill="1" applyBorder="1" applyAlignment="1">
      <alignment vertical="center" wrapText="1"/>
    </xf>
    <xf numFmtId="0" fontId="32" fillId="9" borderId="15" xfId="0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78" fillId="9" borderId="15" xfId="0" applyFont="1" applyFill="1" applyBorder="1" applyAlignment="1">
      <alignment vertical="center"/>
    </xf>
    <xf numFmtId="2" fontId="64" fillId="0" borderId="15" xfId="0" applyNumberFormat="1" applyFont="1" applyFill="1" applyBorder="1" applyAlignment="1">
      <alignment horizontal="center" vertical="center"/>
    </xf>
    <xf numFmtId="0" fontId="52" fillId="11" borderId="0" xfId="0" applyFont="1" applyFill="1" applyBorder="1" applyAlignment="1">
      <alignment vertical="center" wrapText="1"/>
    </xf>
    <xf numFmtId="0" fontId="32" fillId="11" borderId="7" xfId="0" applyFont="1" applyFill="1" applyBorder="1" applyAlignment="1">
      <alignment vertical="center" wrapText="1"/>
    </xf>
    <xf numFmtId="0" fontId="32" fillId="11" borderId="7" xfId="0" applyFont="1" applyFill="1" applyBorder="1" applyAlignment="1">
      <alignment vertical="center"/>
    </xf>
    <xf numFmtId="2" fontId="64" fillId="0" borderId="7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5" fillId="11" borderId="7" xfId="1" applyFill="1" applyBorder="1" applyAlignment="1">
      <alignment vertical="center"/>
    </xf>
    <xf numFmtId="0" fontId="46" fillId="9" borderId="1" xfId="0" applyFont="1" applyFill="1" applyBorder="1" applyAlignment="1">
      <alignment vertical="center" wrapText="1"/>
    </xf>
    <xf numFmtId="0" fontId="32" fillId="9" borderId="6" xfId="0" applyFont="1" applyFill="1" applyBorder="1" applyAlignment="1">
      <alignment vertical="center" wrapText="1"/>
    </xf>
    <xf numFmtId="0" fontId="32" fillId="9" borderId="7" xfId="0" applyFont="1" applyFill="1" applyBorder="1" applyAlignment="1">
      <alignment vertical="center"/>
    </xf>
    <xf numFmtId="0" fontId="23" fillId="0" borderId="7" xfId="0" applyFont="1" applyFill="1" applyBorder="1" applyAlignment="1">
      <alignment horizontal="center" vertical="center"/>
    </xf>
    <xf numFmtId="0" fontId="32" fillId="9" borderId="6" xfId="0" applyFont="1" applyFill="1" applyBorder="1" applyAlignment="1">
      <alignment vertical="center"/>
    </xf>
    <xf numFmtId="2" fontId="64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64" fillId="0" borderId="5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0" fontId="56" fillId="6" borderId="1" xfId="1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center"/>
    </xf>
    <xf numFmtId="0" fontId="32" fillId="6" borderId="0" xfId="0" applyFont="1" applyFill="1" applyBorder="1" applyAlignment="1">
      <alignment vertical="center"/>
    </xf>
    <xf numFmtId="0" fontId="21" fillId="0" borderId="0" xfId="0" applyFont="1"/>
    <xf numFmtId="0" fontId="40" fillId="0" borderId="0" xfId="0" applyFont="1" applyFill="1" applyBorder="1" applyAlignment="1"/>
    <xf numFmtId="0" fontId="21" fillId="6" borderId="0" xfId="0" applyFont="1" applyFill="1" applyBorder="1"/>
    <xf numFmtId="0" fontId="24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0" fontId="23" fillId="0" borderId="4" xfId="0" applyFont="1" applyFill="1" applyBorder="1"/>
    <xf numFmtId="0" fontId="32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2" fontId="64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/>
    </xf>
    <xf numFmtId="2" fontId="80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wrapText="1"/>
    </xf>
    <xf numFmtId="0" fontId="81" fillId="6" borderId="0" xfId="0" applyFont="1" applyFill="1" applyBorder="1" applyAlignment="1">
      <alignment horizontal="center"/>
    </xf>
    <xf numFmtId="0" fontId="23" fillId="6" borderId="0" xfId="0" applyFont="1" applyFill="1" applyAlignment="1">
      <alignment wrapText="1"/>
    </xf>
    <xf numFmtId="0" fontId="23" fillId="6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wrapText="1"/>
    </xf>
    <xf numFmtId="0" fontId="23" fillId="6" borderId="0" xfId="0" applyFont="1" applyFill="1" applyAlignment="1">
      <alignment vertical="top" wrapText="1"/>
    </xf>
    <xf numFmtId="0" fontId="41" fillId="6" borderId="0" xfId="0" applyFont="1" applyFill="1" applyBorder="1" applyAlignment="1">
      <alignment horizontal="center"/>
    </xf>
    <xf numFmtId="0" fontId="5" fillId="11" borderId="1" xfId="1" applyFill="1" applyBorder="1" applyAlignment="1">
      <alignment vertical="center" wrapText="1"/>
    </xf>
    <xf numFmtId="0" fontId="78" fillId="11" borderId="1" xfId="0" applyFont="1" applyFill="1" applyBorder="1" applyAlignment="1">
      <alignment vertical="center" wrapText="1"/>
    </xf>
    <xf numFmtId="0" fontId="32" fillId="11" borderId="1" xfId="0" applyFont="1" applyFill="1" applyBorder="1" applyAlignment="1">
      <alignment horizontal="center" vertical="center"/>
    </xf>
    <xf numFmtId="0" fontId="40" fillId="6" borderId="1" xfId="0" applyFont="1" applyFill="1" applyBorder="1"/>
    <xf numFmtId="0" fontId="32" fillId="6" borderId="0" xfId="0" applyFont="1" applyFill="1" applyAlignment="1">
      <alignment vertical="center"/>
    </xf>
    <xf numFmtId="2" fontId="2" fillId="6" borderId="0" xfId="0" applyNumberFormat="1" applyFont="1" applyFill="1" applyBorder="1" applyAlignment="1">
      <alignment horizontal="center" vertical="center"/>
    </xf>
    <xf numFmtId="0" fontId="5" fillId="6" borderId="0" xfId="1" applyFill="1" applyAlignment="1">
      <alignment vertical="center"/>
    </xf>
    <xf numFmtId="2" fontId="82" fillId="0" borderId="0" xfId="0" applyNumberFormat="1" applyFont="1"/>
    <xf numFmtId="4" fontId="1" fillId="0" borderId="12" xfId="0" applyNumberFormat="1" applyFont="1" applyFill="1" applyBorder="1" applyAlignment="1">
      <alignment horizontal="center" wrapText="1"/>
    </xf>
    <xf numFmtId="0" fontId="55" fillId="0" borderId="1" xfId="0" applyFont="1" applyBorder="1" applyAlignment="1">
      <alignment horizontal="center"/>
    </xf>
    <xf numFmtId="0" fontId="41" fillId="0" borderId="13" xfId="0" applyFont="1" applyFill="1" applyBorder="1" applyAlignment="1">
      <alignment horizontal="center" vertical="center" wrapText="1"/>
    </xf>
    <xf numFmtId="4" fontId="24" fillId="0" borderId="13" xfId="0" applyNumberFormat="1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right"/>
    </xf>
    <xf numFmtId="0" fontId="31" fillId="6" borderId="1" xfId="0" applyFont="1" applyFill="1" applyBorder="1" applyAlignment="1">
      <alignment horizontal="left"/>
    </xf>
    <xf numFmtId="0" fontId="23" fillId="6" borderId="1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 vertical="center"/>
    </xf>
    <xf numFmtId="2" fontId="82" fillId="0" borderId="1" xfId="0" applyNumberFormat="1" applyFont="1" applyBorder="1" applyAlignment="1">
      <alignment horizontal="center"/>
    </xf>
    <xf numFmtId="0" fontId="31" fillId="6" borderId="1" xfId="0" applyFont="1" applyFill="1" applyBorder="1" applyAlignment="1">
      <alignment horizontal="center"/>
    </xf>
    <xf numFmtId="2" fontId="64" fillId="0" borderId="3" xfId="0" applyNumberFormat="1" applyFont="1" applyFill="1" applyBorder="1" applyAlignment="1">
      <alignment horizontal="center" vertical="center"/>
    </xf>
    <xf numFmtId="0" fontId="1" fillId="14" borderId="1" xfId="0" applyFont="1" applyFill="1" applyBorder="1"/>
    <xf numFmtId="0" fontId="9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left"/>
    </xf>
    <xf numFmtId="0" fontId="1" fillId="14" borderId="5" xfId="0" applyFont="1" applyFill="1" applyBorder="1" applyAlignment="1">
      <alignment horizontal="center" vertical="center"/>
    </xf>
    <xf numFmtId="1" fontId="3" fillId="14" borderId="18" xfId="0" applyNumberFormat="1" applyFont="1" applyFill="1" applyBorder="1" applyAlignment="1">
      <alignment horizontal="center"/>
    </xf>
    <xf numFmtId="0" fontId="3" fillId="14" borderId="18" xfId="0" applyFont="1" applyFill="1" applyBorder="1" applyAlignment="1">
      <alignment horizontal="center" vertical="center"/>
    </xf>
    <xf numFmtId="2" fontId="64" fillId="14" borderId="3" xfId="0" applyNumberFormat="1" applyFont="1" applyFill="1" applyBorder="1" applyAlignment="1">
      <alignment horizontal="center" vertical="center"/>
    </xf>
    <xf numFmtId="164" fontId="23" fillId="6" borderId="5" xfId="0" applyNumberFormat="1" applyFont="1" applyFill="1" applyBorder="1" applyAlignment="1">
      <alignment horizontal="center" vertical="center"/>
    </xf>
    <xf numFmtId="0" fontId="31" fillId="6" borderId="18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left"/>
    </xf>
    <xf numFmtId="164" fontId="23" fillId="0" borderId="5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/>
    </xf>
    <xf numFmtId="2" fontId="31" fillId="0" borderId="18" xfId="0" applyNumberFormat="1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wrapText="1"/>
    </xf>
    <xf numFmtId="0" fontId="56" fillId="0" borderId="7" xfId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2" fontId="82" fillId="0" borderId="1" xfId="0" applyNumberFormat="1" applyFont="1" applyBorder="1" applyAlignment="1">
      <alignment horizontal="center" vertical="center"/>
    </xf>
    <xf numFmtId="0" fontId="56" fillId="0" borderId="1" xfId="1" applyFont="1" applyFill="1" applyBorder="1" applyAlignment="1">
      <alignment horizontal="left" vertical="center" wrapText="1"/>
    </xf>
    <xf numFmtId="1" fontId="3" fillId="0" borderId="18" xfId="0" applyNumberFormat="1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2" fontId="64" fillId="0" borderId="17" xfId="0" applyNumberFormat="1" applyFont="1" applyFill="1" applyBorder="1" applyAlignment="1">
      <alignment horizontal="center" vertical="center"/>
    </xf>
    <xf numFmtId="0" fontId="53" fillId="0" borderId="15" xfId="0" applyFont="1" applyFill="1" applyBorder="1" applyAlignment="1">
      <alignment horizontal="right" vertical="center"/>
    </xf>
    <xf numFmtId="0" fontId="56" fillId="0" borderId="15" xfId="1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center"/>
    </xf>
    <xf numFmtId="2" fontId="35" fillId="0" borderId="0" xfId="0" applyNumberFormat="1" applyFont="1" applyFill="1" applyBorder="1"/>
    <xf numFmtId="0" fontId="36" fillId="6" borderId="1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left" vertical="center"/>
    </xf>
    <xf numFmtId="2" fontId="51" fillId="11" borderId="1" xfId="0" applyNumberFormat="1" applyFont="1" applyFill="1" applyBorder="1" applyAlignment="1">
      <alignment horizontal="center" vertical="center"/>
    </xf>
    <xf numFmtId="0" fontId="83" fillId="0" borderId="1" xfId="0" applyFont="1" applyFill="1" applyBorder="1" applyAlignment="1">
      <alignment horizontal="left" vertical="center"/>
    </xf>
    <xf numFmtId="2" fontId="51" fillId="9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 wrapText="1"/>
    </xf>
    <xf numFmtId="0" fontId="51" fillId="11" borderId="1" xfId="0" applyFont="1" applyFill="1" applyBorder="1" applyAlignment="1">
      <alignment horizontal="left" vertical="center"/>
    </xf>
    <xf numFmtId="0" fontId="36" fillId="11" borderId="1" xfId="0" applyFont="1" applyFill="1" applyBorder="1" applyAlignment="1">
      <alignment horizontal="center" vertical="center"/>
    </xf>
    <xf numFmtId="164" fontId="36" fillId="11" borderId="1" xfId="0" applyNumberFormat="1" applyFont="1" applyFill="1" applyBorder="1" applyAlignment="1">
      <alignment horizontal="center" vertical="center"/>
    </xf>
    <xf numFmtId="0" fontId="56" fillId="11" borderId="1" xfId="1" applyFont="1" applyFill="1" applyBorder="1" applyAlignment="1">
      <alignment vertical="center"/>
    </xf>
    <xf numFmtId="2" fontId="51" fillId="0" borderId="1" xfId="0" applyNumberFormat="1" applyFont="1" applyFill="1" applyBorder="1" applyAlignment="1">
      <alignment horizontal="center" vertical="center"/>
    </xf>
    <xf numFmtId="0" fontId="56" fillId="0" borderId="7" xfId="1" applyFont="1" applyFill="1" applyBorder="1" applyAlignment="1">
      <alignment vertical="center"/>
    </xf>
    <xf numFmtId="49" fontId="23" fillId="0" borderId="15" xfId="0" applyNumberFormat="1" applyFont="1" applyFill="1" applyBorder="1" applyAlignment="1">
      <alignment horizontal="center"/>
    </xf>
    <xf numFmtId="49" fontId="23" fillId="0" borderId="7" xfId="0" applyNumberFormat="1" applyFont="1" applyFill="1" applyBorder="1" applyAlignment="1">
      <alignment horizontal="center"/>
    </xf>
    <xf numFmtId="0" fontId="36" fillId="0" borderId="7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vertical="center" wrapText="1"/>
    </xf>
    <xf numFmtId="0" fontId="46" fillId="0" borderId="7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left" vertical="center"/>
    </xf>
    <xf numFmtId="2" fontId="51" fillId="0" borderId="7" xfId="0" applyNumberFormat="1" applyFont="1" applyFill="1" applyBorder="1" applyAlignment="1">
      <alignment horizontal="center" vertical="center"/>
    </xf>
    <xf numFmtId="2" fontId="31" fillId="0" borderId="5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center" wrapText="1"/>
    </xf>
    <xf numFmtId="0" fontId="84" fillId="0" borderId="7" xfId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/>
    </xf>
    <xf numFmtId="2" fontId="85" fillId="6" borderId="1" xfId="0" applyNumberFormat="1" applyFont="1" applyFill="1" applyBorder="1" applyAlignment="1">
      <alignment horizontal="center"/>
    </xf>
    <xf numFmtId="0" fontId="40" fillId="0" borderId="13" xfId="0" applyFont="1" applyFill="1" applyBorder="1"/>
    <xf numFmtId="0" fontId="21" fillId="0" borderId="0" xfId="0" applyFont="1" applyFill="1"/>
    <xf numFmtId="49" fontId="35" fillId="0" borderId="0" xfId="0" applyNumberFormat="1" applyFont="1" applyFill="1" applyBorder="1" applyAlignment="1"/>
    <xf numFmtId="0" fontId="21" fillId="0" borderId="0" xfId="0" applyFont="1" applyFill="1" applyBorder="1"/>
    <xf numFmtId="0" fontId="24" fillId="12" borderId="1" xfId="0" applyFont="1" applyFill="1" applyBorder="1" applyAlignment="1">
      <alignment horizontal="center"/>
    </xf>
    <xf numFmtId="0" fontId="83" fillId="9" borderId="1" xfId="0" applyFont="1" applyFill="1" applyBorder="1" applyAlignment="1">
      <alignment horizontal="left" vertical="center"/>
    </xf>
    <xf numFmtId="0" fontId="61" fillId="0" borderId="1" xfId="0" applyFont="1" applyFill="1" applyBorder="1" applyAlignment="1">
      <alignment horizontal="left" vertical="center"/>
    </xf>
    <xf numFmtId="0" fontId="83" fillId="11" borderId="1" xfId="0" applyFont="1" applyFill="1" applyBorder="1" applyAlignment="1">
      <alignment horizontal="left" vertical="center"/>
    </xf>
    <xf numFmtId="0" fontId="83" fillId="3" borderId="1" xfId="0" applyFont="1" applyFill="1" applyBorder="1" applyAlignment="1">
      <alignment horizontal="left" vertical="center"/>
    </xf>
    <xf numFmtId="0" fontId="86" fillId="0" borderId="0" xfId="0" applyFont="1" applyAlignment="1">
      <alignment horizontal="left"/>
    </xf>
    <xf numFmtId="0" fontId="87" fillId="6" borderId="1" xfId="0" applyFont="1" applyFill="1" applyBorder="1" applyAlignment="1">
      <alignment horizontal="left"/>
    </xf>
    <xf numFmtId="0" fontId="1" fillId="6" borderId="0" xfId="0" applyFont="1" applyFill="1"/>
    <xf numFmtId="2" fontId="0" fillId="0" borderId="0" xfId="0" applyNumberFormat="1"/>
    <xf numFmtId="0" fontId="1" fillId="6" borderId="0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left" wrapText="1"/>
    </xf>
    <xf numFmtId="0" fontId="32" fillId="6" borderId="0" xfId="0" applyFont="1" applyFill="1" applyAlignment="1">
      <alignment vertical="center" wrapText="1"/>
    </xf>
    <xf numFmtId="0" fontId="5" fillId="6" borderId="0" xfId="1" applyFill="1" applyAlignment="1">
      <alignment vertical="center" wrapText="1"/>
    </xf>
    <xf numFmtId="0" fontId="78" fillId="6" borderId="0" xfId="0" applyFont="1" applyFill="1" applyAlignment="1">
      <alignment vertical="center" wrapText="1"/>
    </xf>
    <xf numFmtId="0" fontId="23" fillId="6" borderId="0" xfId="0" applyFont="1" applyFill="1" applyAlignment="1">
      <alignment horizontal="center" vertical="center"/>
    </xf>
    <xf numFmtId="2" fontId="64" fillId="6" borderId="0" xfId="0" applyNumberFormat="1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23" fillId="6" borderId="1" xfId="0" applyFont="1" applyFill="1" applyBorder="1"/>
    <xf numFmtId="0" fontId="52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vertical="center"/>
    </xf>
    <xf numFmtId="2" fontId="2" fillId="6" borderId="1" xfId="0" applyNumberFormat="1" applyFont="1" applyFill="1" applyBorder="1" applyAlignment="1">
      <alignment horizontal="center" vertical="center"/>
    </xf>
    <xf numFmtId="2" fontId="64" fillId="6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79" fillId="6" borderId="1" xfId="1" applyFont="1" applyFill="1" applyBorder="1" applyAlignment="1">
      <alignment horizontal="center" vertical="center"/>
    </xf>
    <xf numFmtId="0" fontId="35" fillId="6" borderId="0" xfId="0" applyFont="1" applyFill="1" applyAlignment="1">
      <alignment vertical="top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0" xfId="0" applyFont="1" applyFill="1" applyBorder="1"/>
    <xf numFmtId="0" fontId="52" fillId="6" borderId="0" xfId="0" applyFont="1" applyFill="1" applyBorder="1" applyAlignment="1">
      <alignment vertical="center" wrapText="1"/>
    </xf>
    <xf numFmtId="0" fontId="32" fillId="6" borderId="0" xfId="0" applyFont="1" applyFill="1" applyBorder="1" applyAlignment="1">
      <alignment vertical="center" wrapText="1"/>
    </xf>
    <xf numFmtId="0" fontId="23" fillId="6" borderId="0" xfId="0" applyFont="1" applyFill="1" applyBorder="1" applyAlignment="1">
      <alignment horizontal="center" vertical="center"/>
    </xf>
    <xf numFmtId="0" fontId="79" fillId="6" borderId="0" xfId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/>
    </xf>
    <xf numFmtId="0" fontId="36" fillId="7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/>
    </xf>
    <xf numFmtId="0" fontId="37" fillId="0" borderId="1" xfId="1" applyFont="1" applyFill="1" applyBorder="1" applyAlignment="1">
      <alignment vertical="center"/>
    </xf>
    <xf numFmtId="0" fontId="36" fillId="9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left" vertical="center" wrapText="1"/>
    </xf>
    <xf numFmtId="0" fontId="35" fillId="6" borderId="1" xfId="0" applyFont="1" applyFill="1" applyBorder="1"/>
    <xf numFmtId="0" fontId="9" fillId="6" borderId="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2" fillId="9" borderId="1" xfId="0" applyFont="1" applyFill="1" applyBorder="1" applyAlignment="1">
      <alignment vertical="center"/>
    </xf>
    <xf numFmtId="2" fontId="89" fillId="6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left" vertical="center"/>
    </xf>
    <xf numFmtId="0" fontId="20" fillId="6" borderId="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horizontal="left" vertical="center" wrapText="1"/>
    </xf>
    <xf numFmtId="0" fontId="19" fillId="6" borderId="0" xfId="0" applyFont="1" applyFill="1" applyBorder="1"/>
    <xf numFmtId="0" fontId="10" fillId="6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6" fillId="0" borderId="1" xfId="0" applyFont="1" applyBorder="1"/>
    <xf numFmtId="0" fontId="1" fillId="6" borderId="1" xfId="0" applyFont="1" applyFill="1" applyBorder="1" applyAlignment="1">
      <alignment horizontal="left" vertical="center"/>
    </xf>
    <xf numFmtId="0" fontId="16" fillId="6" borderId="0" xfId="0" applyFont="1" applyFill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23" fillId="8" borderId="1" xfId="0" applyFont="1" applyFill="1" applyBorder="1"/>
    <xf numFmtId="0" fontId="1" fillId="8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left" vertical="top"/>
    </xf>
    <xf numFmtId="0" fontId="5" fillId="0" borderId="3" xfId="1" applyFill="1" applyBorder="1" applyAlignment="1">
      <alignment vertical="center"/>
    </xf>
    <xf numFmtId="0" fontId="1" fillId="6" borderId="1" xfId="0" applyFont="1" applyFill="1" applyBorder="1" applyAlignment="1">
      <alignment horizontal="left"/>
    </xf>
    <xf numFmtId="0" fontId="31" fillId="6" borderId="3" xfId="0" applyFont="1" applyFill="1" applyBorder="1"/>
    <xf numFmtId="2" fontId="1" fillId="0" borderId="1" xfId="0" applyNumberFormat="1" applyFont="1" applyFill="1" applyBorder="1" applyAlignment="1">
      <alignment horizontal="left"/>
    </xf>
    <xf numFmtId="0" fontId="53" fillId="6" borderId="3" xfId="0" applyFont="1" applyFill="1" applyBorder="1" applyAlignment="1">
      <alignment horizontal="left"/>
    </xf>
    <xf numFmtId="0" fontId="54" fillId="6" borderId="0" xfId="0" applyFont="1" applyFill="1" applyBorder="1" applyAlignment="1">
      <alignment horizontal="left"/>
    </xf>
    <xf numFmtId="0" fontId="0" fillId="11" borderId="0" xfId="0" applyFill="1"/>
    <xf numFmtId="0" fontId="46" fillId="8" borderId="1" xfId="0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left" vertical="top"/>
    </xf>
    <xf numFmtId="0" fontId="3" fillId="8" borderId="1" xfId="0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wrapText="1"/>
    </xf>
    <xf numFmtId="0" fontId="38" fillId="8" borderId="6" xfId="0" applyFont="1" applyFill="1" applyBorder="1" applyAlignment="1">
      <alignment horizontal="center" vertical="center" wrapText="1"/>
    </xf>
    <xf numFmtId="0" fontId="84" fillId="8" borderId="1" xfId="1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23" fillId="8" borderId="15" xfId="0" applyFont="1" applyFill="1" applyBorder="1"/>
    <xf numFmtId="0" fontId="24" fillId="8" borderId="15" xfId="0" applyFont="1" applyFill="1" applyBorder="1" applyAlignment="1">
      <alignment horizontal="center"/>
    </xf>
    <xf numFmtId="2" fontId="3" fillId="8" borderId="15" xfId="0" applyNumberFormat="1" applyFont="1" applyFill="1" applyBorder="1" applyAlignment="1">
      <alignment horizontal="left" vertical="top"/>
    </xf>
    <xf numFmtId="0" fontId="3" fillId="8" borderId="15" xfId="0" applyFont="1" applyFill="1" applyBorder="1" applyAlignment="1">
      <alignment horizontal="center" vertical="center"/>
    </xf>
    <xf numFmtId="1" fontId="1" fillId="8" borderId="9" xfId="0" applyNumberFormat="1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 wrapText="1"/>
    </xf>
    <xf numFmtId="0" fontId="84" fillId="8" borderId="25" xfId="1" applyFont="1" applyFill="1" applyBorder="1" applyAlignment="1">
      <alignment horizontal="left" vertical="center" wrapText="1"/>
    </xf>
    <xf numFmtId="2" fontId="2" fillId="8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8" borderId="15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90" fillId="0" borderId="1" xfId="0" applyNumberFormat="1" applyFont="1" applyBorder="1"/>
    <xf numFmtId="2" fontId="90" fillId="0" borderId="7" xfId="0" applyNumberFormat="1" applyFont="1" applyBorder="1"/>
    <xf numFmtId="2" fontId="64" fillId="0" borderId="1" xfId="0" applyNumberFormat="1" applyFont="1" applyBorder="1"/>
    <xf numFmtId="2" fontId="64" fillId="8" borderId="1" xfId="0" applyNumberFormat="1" applyFont="1" applyFill="1" applyBorder="1"/>
    <xf numFmtId="2" fontId="64" fillId="0" borderId="1" xfId="0" applyNumberFormat="1" applyFont="1" applyFill="1" applyBorder="1"/>
    <xf numFmtId="2" fontId="64" fillId="8" borderId="25" xfId="0" applyNumberFormat="1" applyFont="1" applyFill="1" applyBorder="1"/>
    <xf numFmtId="2" fontId="64" fillId="0" borderId="21" xfId="0" applyNumberFormat="1" applyFont="1" applyFill="1" applyBorder="1"/>
    <xf numFmtId="2" fontId="64" fillId="0" borderId="21" xfId="0" applyNumberFormat="1" applyFont="1" applyBorder="1"/>
    <xf numFmtId="2" fontId="64" fillId="0" borderId="7" xfId="0" applyNumberFormat="1" applyFont="1" applyBorder="1"/>
    <xf numFmtId="0" fontId="22" fillId="0" borderId="6" xfId="0" applyFont="1" applyFill="1" applyBorder="1" applyAlignment="1">
      <alignment horizontal="center" vertical="center"/>
    </xf>
    <xf numFmtId="2" fontId="90" fillId="0" borderId="15" xfId="0" applyNumberFormat="1" applyFont="1" applyBorder="1"/>
    <xf numFmtId="2" fontId="90" fillId="0" borderId="1" xfId="0" applyNumberFormat="1" applyFont="1" applyBorder="1" applyAlignment="1">
      <alignment horizontal="center"/>
    </xf>
    <xf numFmtId="2" fontId="90" fillId="15" borderId="1" xfId="0" applyNumberFormat="1" applyFont="1" applyFill="1" applyBorder="1" applyAlignment="1">
      <alignment horizontal="center"/>
    </xf>
    <xf numFmtId="2" fontId="90" fillId="0" borderId="1" xfId="0" applyNumberFormat="1" applyFont="1" applyFill="1" applyBorder="1" applyAlignment="1">
      <alignment horizontal="center"/>
    </xf>
    <xf numFmtId="2" fontId="90" fillId="0" borderId="7" xfId="0" applyNumberFormat="1" applyFont="1" applyBorder="1" applyAlignment="1">
      <alignment horizontal="center" vertical="center"/>
    </xf>
    <xf numFmtId="2" fontId="90" fillId="0" borderId="1" xfId="0" applyNumberFormat="1" applyFont="1" applyBorder="1" applyAlignment="1">
      <alignment horizontal="center" vertical="center"/>
    </xf>
    <xf numFmtId="2" fontId="90" fillId="0" borderId="15" xfId="0" applyNumberFormat="1" applyFont="1" applyBorder="1" applyAlignment="1">
      <alignment horizontal="center" vertical="center"/>
    </xf>
    <xf numFmtId="0" fontId="23" fillId="6" borderId="7" xfId="0" applyFont="1" applyFill="1" applyBorder="1" applyAlignment="1">
      <alignment horizontal="right"/>
    </xf>
    <xf numFmtId="0" fontId="23" fillId="6" borderId="15" xfId="0" applyFont="1" applyFill="1" applyBorder="1" applyAlignment="1">
      <alignment horizontal="right"/>
    </xf>
    <xf numFmtId="0" fontId="31" fillId="0" borderId="15" xfId="0" applyFont="1" applyFill="1" applyBorder="1" applyAlignment="1">
      <alignment horizontal="left"/>
    </xf>
    <xf numFmtId="164" fontId="23" fillId="0" borderId="9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/>
    </xf>
    <xf numFmtId="2" fontId="90" fillId="0" borderId="15" xfId="0" applyNumberFormat="1" applyFont="1" applyFill="1" applyBorder="1" applyAlignment="1">
      <alignment horizontal="center"/>
    </xf>
    <xf numFmtId="2" fontId="31" fillId="0" borderId="23" xfId="0" applyNumberFormat="1" applyFont="1" applyFill="1" applyBorder="1" applyAlignment="1">
      <alignment horizontal="center"/>
    </xf>
    <xf numFmtId="0" fontId="35" fillId="0" borderId="1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11" fillId="6" borderId="0" xfId="0" applyFont="1" applyFill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2" fontId="24" fillId="6" borderId="1" xfId="0" applyNumberFormat="1" applyFont="1" applyFill="1" applyBorder="1" applyAlignment="1">
      <alignment vertical="center"/>
    </xf>
    <xf numFmtId="0" fontId="8" fillId="0" borderId="9" xfId="0" applyFont="1" applyFill="1" applyBorder="1"/>
    <xf numFmtId="0" fontId="46" fillId="0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4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/>
    </xf>
    <xf numFmtId="0" fontId="40" fillId="0" borderId="11" xfId="0" applyFont="1" applyBorder="1"/>
    <xf numFmtId="0" fontId="0" fillId="0" borderId="11" xfId="0" applyBorder="1"/>
    <xf numFmtId="0" fontId="20" fillId="4" borderId="1" xfId="0" applyFont="1" applyFill="1" applyBorder="1" applyAlignment="1">
      <alignment horizontal="center"/>
    </xf>
    <xf numFmtId="0" fontId="16" fillId="0" borderId="0" xfId="0" applyFont="1" applyFill="1" applyBorder="1"/>
    <xf numFmtId="0" fontId="39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2" fontId="4" fillId="6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63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5" fillId="0" borderId="0" xfId="1"/>
    <xf numFmtId="2" fontId="1" fillId="0" borderId="1" xfId="0" applyNumberFormat="1" applyFont="1" applyFill="1" applyBorder="1" applyAlignment="1">
      <alignment horizontal="center" vertical="center"/>
    </xf>
    <xf numFmtId="0" fontId="69" fillId="2" borderId="1" xfId="0" applyFont="1" applyFill="1" applyBorder="1"/>
    <xf numFmtId="164" fontId="1" fillId="8" borderId="1" xfId="0" applyNumberFormat="1" applyFon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/>
    </xf>
    <xf numFmtId="0" fontId="37" fillId="2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/>
    </xf>
    <xf numFmtId="0" fontId="93" fillId="0" borderId="0" xfId="0" applyFont="1" applyBorder="1"/>
    <xf numFmtId="0" fontId="20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29" fillId="0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93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Fill="1" applyBorder="1" applyAlignment="1">
      <alignment horizontal="right"/>
    </xf>
    <xf numFmtId="0" fontId="69" fillId="0" borderId="0" xfId="0" applyFont="1" applyFill="1" applyBorder="1"/>
    <xf numFmtId="0" fontId="95" fillId="0" borderId="0" xfId="0" applyFont="1" applyFill="1" applyBorder="1"/>
    <xf numFmtId="0" fontId="3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69" fillId="0" borderId="7" xfId="0" applyFont="1" applyFill="1" applyBorder="1"/>
    <xf numFmtId="0" fontId="69" fillId="0" borderId="1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right"/>
    </xf>
    <xf numFmtId="0" fontId="93" fillId="6" borderId="0" xfId="0" applyFont="1" applyFill="1" applyBorder="1"/>
    <xf numFmtId="0" fontId="16" fillId="6" borderId="0" xfId="0" applyFont="1" applyFill="1" applyAlignment="1">
      <alignment horizontal="right"/>
    </xf>
    <xf numFmtId="0" fontId="93" fillId="6" borderId="0" xfId="0" applyFont="1" applyFill="1"/>
    <xf numFmtId="0" fontId="19" fillId="0" borderId="0" xfId="0" applyFont="1" applyFill="1" applyBorder="1"/>
    <xf numFmtId="0" fontId="16" fillId="6" borderId="0" xfId="0" applyFont="1" applyFill="1" applyBorder="1" applyAlignment="1">
      <alignment horizontal="center"/>
    </xf>
    <xf numFmtId="0" fontId="19" fillId="6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1" fillId="6" borderId="1" xfId="0" applyFont="1" applyFill="1" applyBorder="1"/>
    <xf numFmtId="0" fontId="0" fillId="0" borderId="0" xfId="0" applyAlignment="1">
      <alignment horizontal="center"/>
    </xf>
    <xf numFmtId="0" fontId="96" fillId="6" borderId="0" xfId="0" applyFont="1" applyFill="1" applyAlignment="1">
      <alignment horizontal="center"/>
    </xf>
    <xf numFmtId="0" fontId="96" fillId="6" borderId="0" xfId="0" applyFont="1" applyFill="1" applyBorder="1" applyAlignment="1">
      <alignment horizontal="center"/>
    </xf>
    <xf numFmtId="0" fontId="34" fillId="0" borderId="1" xfId="0" applyFont="1" applyFill="1" applyBorder="1"/>
    <xf numFmtId="0" fontId="69" fillId="6" borderId="1" xfId="0" applyFont="1" applyFill="1" applyBorder="1"/>
    <xf numFmtId="0" fontId="69" fillId="6" borderId="0" xfId="0" applyFont="1" applyFill="1" applyBorder="1"/>
    <xf numFmtId="43" fontId="25" fillId="6" borderId="0" xfId="2" applyFont="1" applyFill="1"/>
    <xf numFmtId="0" fontId="24" fillId="6" borderId="0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left" vertical="center" wrapText="1"/>
    </xf>
    <xf numFmtId="0" fontId="19" fillId="0" borderId="1" xfId="0" applyFont="1" applyFill="1" applyBorder="1"/>
    <xf numFmtId="0" fontId="69" fillId="0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35" fillId="6" borderId="1" xfId="0" applyFont="1" applyFill="1" applyBorder="1" applyAlignment="1">
      <alignment vertical="center" wrapText="1"/>
    </xf>
    <xf numFmtId="0" fontId="16" fillId="6" borderId="13" xfId="0" applyFont="1" applyFill="1" applyBorder="1"/>
    <xf numFmtId="0" fontId="93" fillId="6" borderId="13" xfId="0" applyFont="1" applyFill="1" applyBorder="1"/>
    <xf numFmtId="0" fontId="11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9" fillId="6" borderId="13" xfId="0" applyFont="1" applyFill="1" applyBorder="1"/>
    <xf numFmtId="0" fontId="19" fillId="6" borderId="0" xfId="0" applyFont="1" applyFill="1" applyBorder="1" applyAlignment="1">
      <alignment horizontal="right"/>
    </xf>
    <xf numFmtId="0" fontId="73" fillId="6" borderId="0" xfId="0" applyFont="1" applyFill="1" applyBorder="1" applyAlignment="1">
      <alignment horizontal="center" vertical="center"/>
    </xf>
    <xf numFmtId="0" fontId="73" fillId="6" borderId="0" xfId="0" applyFont="1" applyFill="1" applyBorder="1"/>
    <xf numFmtId="4" fontId="33" fillId="6" borderId="0" xfId="0" applyNumberFormat="1" applyFont="1" applyFill="1" applyBorder="1" applyAlignment="1">
      <alignment horizontal="center"/>
    </xf>
    <xf numFmtId="0" fontId="99" fillId="6" borderId="0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right"/>
    </xf>
    <xf numFmtId="2" fontId="89" fillId="0" borderId="1" xfId="0" applyNumberFormat="1" applyFont="1" applyFill="1" applyBorder="1" applyAlignment="1">
      <alignment horizontal="center" vertical="center"/>
    </xf>
    <xf numFmtId="0" fontId="5" fillId="0" borderId="1" xfId="1" applyBorder="1"/>
    <xf numFmtId="0" fontId="94" fillId="11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/>
    </xf>
    <xf numFmtId="0" fontId="5" fillId="0" borderId="11" xfId="1" applyBorder="1"/>
    <xf numFmtId="0" fontId="63" fillId="0" borderId="1" xfId="0" applyFont="1" applyFill="1" applyBorder="1"/>
    <xf numFmtId="0" fontId="38" fillId="0" borderId="1" xfId="0" applyFont="1" applyFill="1" applyBorder="1"/>
    <xf numFmtId="0" fontId="100" fillId="0" borderId="1" xfId="0" applyFont="1" applyFill="1" applyBorder="1" applyAlignment="1">
      <alignment vertical="center"/>
    </xf>
    <xf numFmtId="0" fontId="101" fillId="0" borderId="16" xfId="1" applyFont="1" applyFill="1" applyBorder="1" applyAlignment="1">
      <alignment vertical="center"/>
    </xf>
    <xf numFmtId="0" fontId="101" fillId="0" borderId="11" xfId="1" applyFont="1" applyFill="1" applyBorder="1" applyAlignment="1">
      <alignment vertical="center"/>
    </xf>
    <xf numFmtId="0" fontId="101" fillId="0" borderId="0" xfId="1" applyFont="1"/>
    <xf numFmtId="0" fontId="101" fillId="0" borderId="10" xfId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36" fillId="0" borderId="4" xfId="0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01" fillId="0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102" fillId="0" borderId="0" xfId="0" applyFont="1" applyFill="1" applyBorder="1" applyAlignment="1"/>
    <xf numFmtId="0" fontId="20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1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3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5" fillId="0" borderId="3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/>
    </xf>
    <xf numFmtId="164" fontId="36" fillId="0" borderId="1" xfId="0" applyNumberFormat="1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vertical="center" wrapText="1"/>
    </xf>
    <xf numFmtId="0" fontId="36" fillId="0" borderId="1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2" fontId="2" fillId="6" borderId="7" xfId="0" applyNumberFormat="1" applyFont="1" applyFill="1" applyBorder="1" applyAlignment="1">
      <alignment horizontal="left" vertical="top"/>
    </xf>
    <xf numFmtId="0" fontId="101" fillId="0" borderId="1" xfId="1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 wrapText="1"/>
    </xf>
    <xf numFmtId="0" fontId="22" fillId="13" borderId="1" xfId="0" applyFont="1" applyFill="1" applyBorder="1" applyAlignment="1">
      <alignment horizontal="left" vertical="top" wrapText="1"/>
    </xf>
    <xf numFmtId="164" fontId="36" fillId="0" borderId="7" xfId="0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0" fontId="25" fillId="6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vertical="center"/>
    </xf>
    <xf numFmtId="0" fontId="10" fillId="6" borderId="0" xfId="0" applyFont="1" applyFill="1" applyBorder="1" applyAlignment="1">
      <alignment horizontal="right" vertical="center"/>
    </xf>
    <xf numFmtId="0" fontId="19" fillId="6" borderId="0" xfId="0" applyFont="1" applyFill="1" applyAlignment="1">
      <alignment horizontal="center"/>
    </xf>
    <xf numFmtId="0" fontId="46" fillId="4" borderId="5" xfId="0" applyFont="1" applyFill="1" applyBorder="1" applyAlignment="1">
      <alignment vertical="center" wrapText="1"/>
    </xf>
    <xf numFmtId="0" fontId="104" fillId="11" borderId="1" xfId="0" applyFont="1" applyFill="1" applyBorder="1" applyAlignment="1">
      <alignment horizontal="center" vertical="center" wrapText="1"/>
    </xf>
    <xf numFmtId="0" fontId="5" fillId="11" borderId="28" xfId="1" applyFill="1" applyBorder="1" applyAlignment="1">
      <alignment vertical="top" wrapText="1"/>
    </xf>
    <xf numFmtId="0" fontId="105" fillId="11" borderId="1" xfId="0" applyFont="1" applyFill="1" applyBorder="1" applyAlignment="1">
      <alignment horizontal="center" vertical="center" wrapText="1"/>
    </xf>
    <xf numFmtId="0" fontId="106" fillId="11" borderId="27" xfId="0" applyFont="1" applyFill="1" applyBorder="1" applyAlignment="1">
      <alignment vertical="top" wrapText="1"/>
    </xf>
    <xf numFmtId="2" fontId="23" fillId="0" borderId="1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/>
    </xf>
    <xf numFmtId="2" fontId="23" fillId="0" borderId="7" xfId="0" applyNumberFormat="1" applyFont="1" applyFill="1" applyBorder="1" applyAlignment="1">
      <alignment horizontal="center" vertical="center"/>
    </xf>
    <xf numFmtId="2" fontId="23" fillId="0" borderId="25" xfId="0" applyNumberFormat="1" applyFont="1" applyFill="1" applyBorder="1" applyAlignment="1">
      <alignment horizontal="center" vertical="center"/>
    </xf>
    <xf numFmtId="0" fontId="8" fillId="0" borderId="6" xfId="0" applyFont="1" applyFill="1" applyBorder="1"/>
    <xf numFmtId="0" fontId="66" fillId="0" borderId="4" xfId="0" applyFont="1" applyFill="1" applyBorder="1"/>
    <xf numFmtId="0" fontId="52" fillId="0" borderId="1" xfId="0" applyFont="1" applyFill="1" applyBorder="1" applyAlignment="1">
      <alignment horizontal="center" vertical="center" wrapText="1"/>
    </xf>
    <xf numFmtId="2" fontId="23" fillId="0" borderId="27" xfId="0" applyNumberFormat="1" applyFont="1" applyFill="1" applyBorder="1" applyAlignment="1">
      <alignment horizontal="center" vertical="center"/>
    </xf>
    <xf numFmtId="0" fontId="101" fillId="0" borderId="28" xfId="1" applyFont="1" applyFill="1" applyBorder="1" applyAlignment="1">
      <alignment vertical="center"/>
    </xf>
    <xf numFmtId="0" fontId="65" fillId="0" borderId="1" xfId="0" applyFont="1" applyBorder="1" applyAlignment="1">
      <alignment horizontal="center" vertical="center"/>
    </xf>
    <xf numFmtId="0" fontId="97" fillId="0" borderId="1" xfId="0" applyFont="1" applyFill="1" applyBorder="1" applyAlignment="1">
      <alignment vertical="center" wrapText="1"/>
    </xf>
    <xf numFmtId="0" fontId="101" fillId="0" borderId="8" xfId="1" applyFont="1" applyFill="1" applyBorder="1" applyAlignment="1">
      <alignment vertical="center"/>
    </xf>
    <xf numFmtId="0" fontId="10" fillId="0" borderId="7" xfId="0" applyFont="1" applyFill="1" applyBorder="1" applyAlignment="1">
      <alignment horizontal="right" vertical="center"/>
    </xf>
    <xf numFmtId="0" fontId="36" fillId="0" borderId="15" xfId="0" applyFont="1" applyFill="1" applyBorder="1" applyAlignment="1">
      <alignment horizontal="center"/>
    </xf>
    <xf numFmtId="0" fontId="10" fillId="0" borderId="15" xfId="0" applyFont="1" applyBorder="1"/>
    <xf numFmtId="0" fontId="101" fillId="0" borderId="15" xfId="1" applyFont="1" applyFill="1" applyBorder="1" applyAlignment="1">
      <alignment vertical="center"/>
    </xf>
    <xf numFmtId="0" fontId="106" fillId="0" borderId="0" xfId="0" applyFont="1"/>
    <xf numFmtId="2" fontId="0" fillId="0" borderId="1" xfId="0" applyNumberFormat="1" applyBorder="1" applyAlignment="1">
      <alignment horizontal="center" vertical="center"/>
    </xf>
    <xf numFmtId="2" fontId="31" fillId="10" borderId="1" xfId="0" applyNumberFormat="1" applyFont="1" applyFill="1" applyBorder="1" applyAlignment="1">
      <alignment horizontal="center" vertical="center"/>
    </xf>
    <xf numFmtId="2" fontId="107" fillId="0" borderId="1" xfId="0" applyNumberFormat="1" applyFont="1" applyFill="1" applyBorder="1" applyAlignment="1">
      <alignment horizontal="center" vertical="center"/>
    </xf>
    <xf numFmtId="0" fontId="78" fillId="9" borderId="1" xfId="0" applyFont="1" applyFill="1" applyBorder="1" applyAlignment="1">
      <alignment vertical="center"/>
    </xf>
    <xf numFmtId="0" fontId="68" fillId="0" borderId="1" xfId="0" applyFont="1" applyBorder="1"/>
    <xf numFmtId="0" fontId="63" fillId="0" borderId="7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/>
    </xf>
    <xf numFmtId="0" fontId="23" fillId="6" borderId="0" xfId="0" applyFont="1" applyFill="1" applyBorder="1" applyAlignment="1">
      <alignment horizontal="left" wrapText="1"/>
    </xf>
    <xf numFmtId="0" fontId="25" fillId="6" borderId="0" xfId="0" applyFont="1" applyFill="1" applyBorder="1" applyAlignment="1">
      <alignment horizontal="left" wrapText="1"/>
    </xf>
    <xf numFmtId="0" fontId="1" fillId="6" borderId="0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3" fillId="0" borderId="4" xfId="0" applyFont="1" applyBorder="1" applyAlignment="1">
      <alignment horizontal="center" vertical="center"/>
    </xf>
    <xf numFmtId="0" fontId="93" fillId="0" borderId="7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93" fillId="0" borderId="1" xfId="0" applyFont="1" applyBorder="1" applyAlignment="1">
      <alignment horizontal="center" vertical="center"/>
    </xf>
    <xf numFmtId="0" fontId="11" fillId="6" borderId="0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wrapText="1"/>
    </xf>
    <xf numFmtId="0" fontId="29" fillId="3" borderId="4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textRotation="90"/>
    </xf>
    <xf numFmtId="0" fontId="40" fillId="0" borderId="1" xfId="0" applyFont="1" applyBorder="1" applyAlignment="1">
      <alignment horizontal="center" textRotation="90"/>
    </xf>
    <xf numFmtId="0" fontId="0" fillId="0" borderId="1" xfId="0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20" fillId="6" borderId="13" xfId="0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73" fillId="0" borderId="1" xfId="0" applyFont="1" applyBorder="1" applyAlignment="1">
      <alignment horizontal="center" vertical="center" textRotation="90"/>
    </xf>
    <xf numFmtId="0" fontId="73" fillId="0" borderId="1" xfId="0" applyFont="1" applyBorder="1" applyAlignment="1">
      <alignment horizontal="center" textRotation="90"/>
    </xf>
    <xf numFmtId="0" fontId="16" fillId="16" borderId="1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73" fillId="0" borderId="4" xfId="0" applyFont="1" applyBorder="1" applyAlignment="1">
      <alignment horizontal="center" textRotation="91"/>
    </xf>
    <xf numFmtId="0" fontId="73" fillId="0" borderId="21" xfId="0" applyFont="1" applyBorder="1" applyAlignment="1">
      <alignment horizontal="center" textRotation="91"/>
    </xf>
    <xf numFmtId="0" fontId="73" fillId="0" borderId="7" xfId="0" applyFont="1" applyBorder="1" applyAlignment="1">
      <alignment horizontal="center" textRotation="91"/>
    </xf>
    <xf numFmtId="0" fontId="72" fillId="0" borderId="4" xfId="0" applyFont="1" applyBorder="1" applyAlignment="1">
      <alignment horizontal="center" textRotation="90"/>
    </xf>
    <xf numFmtId="0" fontId="72" fillId="0" borderId="21" xfId="0" applyFont="1" applyBorder="1" applyAlignment="1">
      <alignment horizontal="center" textRotation="90"/>
    </xf>
    <xf numFmtId="0" fontId="72" fillId="0" borderId="7" xfId="0" applyFont="1" applyBorder="1" applyAlignment="1">
      <alignment horizontal="center" textRotation="90"/>
    </xf>
    <xf numFmtId="0" fontId="72" fillId="0" borderId="20" xfId="0" applyFont="1" applyBorder="1" applyAlignment="1">
      <alignment horizontal="center" textRotation="90"/>
    </xf>
    <xf numFmtId="0" fontId="72" fillId="0" borderId="22" xfId="0" applyFont="1" applyBorder="1" applyAlignment="1">
      <alignment horizontal="center" textRotation="90"/>
    </xf>
    <xf numFmtId="0" fontId="72" fillId="0" borderId="6" xfId="0" applyFont="1" applyBorder="1" applyAlignment="1">
      <alignment horizontal="center" textRotation="90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 textRotation="90"/>
    </xf>
    <xf numFmtId="0" fontId="75" fillId="0" borderId="4" xfId="0" applyFont="1" applyBorder="1" applyAlignment="1">
      <alignment horizontal="center" vertical="center" textRotation="90"/>
    </xf>
    <xf numFmtId="0" fontId="16" fillId="0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20" fillId="0" borderId="2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75" fillId="0" borderId="21" xfId="0" applyFont="1" applyBorder="1" applyAlignment="1">
      <alignment horizontal="center" vertical="center" textRotation="90"/>
    </xf>
    <xf numFmtId="0" fontId="75" fillId="0" borderId="7" xfId="0" applyFont="1" applyBorder="1" applyAlignment="1">
      <alignment horizontal="center" vertical="center" textRotation="90"/>
    </xf>
    <xf numFmtId="0" fontId="16" fillId="0" borderId="4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wrapText="1"/>
    </xf>
    <xf numFmtId="0" fontId="24" fillId="0" borderId="7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left" vertical="top" wrapText="1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vertical="center" textRotation="90" wrapText="1"/>
    </xf>
    <xf numFmtId="0" fontId="41" fillId="0" borderId="21" xfId="0" applyFont="1" applyFill="1" applyBorder="1" applyAlignment="1">
      <alignment horizontal="center" vertical="center" textRotation="90" wrapText="1"/>
    </xf>
    <xf numFmtId="0" fontId="41" fillId="0" borderId="7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textRotation="90" wrapText="1"/>
    </xf>
    <xf numFmtId="0" fontId="29" fillId="3" borderId="22" xfId="0" applyFont="1" applyFill="1" applyBorder="1" applyAlignment="1">
      <alignment horizontal="center" textRotation="90" wrapText="1"/>
    </xf>
    <xf numFmtId="0" fontId="29" fillId="3" borderId="6" xfId="0" applyFont="1" applyFill="1" applyBorder="1" applyAlignment="1">
      <alignment horizontal="center" textRotation="90" wrapText="1"/>
    </xf>
    <xf numFmtId="0" fontId="1" fillId="0" borderId="16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textRotation="90" wrapText="1"/>
    </xf>
    <xf numFmtId="0" fontId="41" fillId="0" borderId="1" xfId="0" applyFont="1" applyFill="1" applyBorder="1" applyAlignment="1">
      <alignment horizontal="center" vertical="center" textRotation="90" wrapText="1"/>
    </xf>
    <xf numFmtId="0" fontId="32" fillId="0" borderId="1" xfId="0" applyFont="1" applyFill="1" applyBorder="1" applyAlignment="1">
      <alignment vertical="center"/>
    </xf>
    <xf numFmtId="0" fontId="108" fillId="0" borderId="6" xfId="0" applyFont="1" applyFill="1" applyBorder="1" applyAlignment="1">
      <alignment vertical="center"/>
    </xf>
    <xf numFmtId="0" fontId="32" fillId="0" borderId="7" xfId="0" applyFont="1" applyFill="1" applyBorder="1" applyAlignment="1">
      <alignment vertical="center"/>
    </xf>
    <xf numFmtId="0" fontId="32" fillId="0" borderId="4" xfId="0" applyFont="1" applyFill="1" applyBorder="1" applyAlignment="1">
      <alignment vertical="center"/>
    </xf>
    <xf numFmtId="0" fontId="108" fillId="0" borderId="1" xfId="0" applyFont="1" applyFill="1" applyBorder="1" applyAlignment="1">
      <alignment vertical="center"/>
    </xf>
    <xf numFmtId="0" fontId="32" fillId="0" borderId="13" xfId="0" applyFont="1" applyFill="1" applyBorder="1" applyAlignment="1">
      <alignment vertical="center"/>
    </xf>
    <xf numFmtId="0" fontId="109" fillId="0" borderId="1" xfId="0" applyFont="1" applyFill="1" applyBorder="1" applyAlignment="1">
      <alignment vertical="center"/>
    </xf>
    <xf numFmtId="0" fontId="5" fillId="0" borderId="11" xfId="1" applyFill="1" applyBorder="1"/>
    <xf numFmtId="0" fontId="5" fillId="0" borderId="11" xfId="1" applyFill="1" applyBorder="1" applyAlignment="1">
      <alignment vertical="center"/>
    </xf>
    <xf numFmtId="0" fontId="5" fillId="0" borderId="7" xfId="1" applyFill="1" applyBorder="1" applyAlignment="1">
      <alignment vertical="center"/>
    </xf>
    <xf numFmtId="0" fontId="32" fillId="4" borderId="1" xfId="0" applyFont="1" applyFill="1" applyBorder="1" applyAlignment="1">
      <alignment vertical="center" wrapText="1"/>
    </xf>
    <xf numFmtId="0" fontId="32" fillId="4" borderId="7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0" fontId="1" fillId="5" borderId="25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2" fontId="64" fillId="17" borderId="1" xfId="0" applyNumberFormat="1" applyFont="1" applyFill="1" applyBorder="1" applyAlignment="1">
      <alignment horizontal="center" vertical="center"/>
    </xf>
    <xf numFmtId="2" fontId="64" fillId="17" borderId="7" xfId="0" applyNumberFormat="1" applyFont="1" applyFill="1" applyBorder="1" applyAlignment="1">
      <alignment horizontal="center" vertical="center"/>
    </xf>
    <xf numFmtId="2" fontId="64" fillId="17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25" fillId="0" borderId="1" xfId="0" applyFont="1" applyFill="1" applyBorder="1"/>
    <xf numFmtId="0" fontId="5" fillId="0" borderId="15" xfId="1" applyFill="1" applyBorder="1" applyAlignment="1">
      <alignment vertical="center"/>
    </xf>
    <xf numFmtId="2" fontId="4" fillId="0" borderId="15" xfId="0" applyNumberFormat="1" applyFont="1" applyFill="1" applyBorder="1" applyAlignment="1">
      <alignment horizontal="center"/>
    </xf>
    <xf numFmtId="0" fontId="25" fillId="0" borderId="15" xfId="0" applyFont="1" applyFill="1" applyBorder="1"/>
    <xf numFmtId="2" fontId="4" fillId="0" borderId="7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5" fillId="0" borderId="1" xfId="1" applyFill="1" applyBorder="1"/>
    <xf numFmtId="0" fontId="49" fillId="0" borderId="15" xfId="0" applyFont="1" applyFill="1" applyBorder="1" applyAlignment="1">
      <alignment horizontal="center" vertical="center"/>
    </xf>
    <xf numFmtId="0" fontId="5" fillId="0" borderId="7" xfId="1" applyFill="1" applyBorder="1" applyAlignment="1">
      <alignment horizontal="left" vertical="center"/>
    </xf>
    <xf numFmtId="0" fontId="1" fillId="4" borderId="15" xfId="0" applyFont="1" applyFill="1" applyBorder="1" applyAlignment="1">
      <alignment vertical="center" wrapText="1"/>
    </xf>
    <xf numFmtId="0" fontId="74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/>
    </xf>
    <xf numFmtId="0" fontId="66" fillId="18" borderId="1" xfId="0" applyFont="1" applyFill="1" applyBorder="1" applyAlignment="1">
      <alignment horizontal="center" vertical="center"/>
    </xf>
    <xf numFmtId="0" fontId="66" fillId="18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6" fillId="0" borderId="7" xfId="0" applyFont="1" applyFill="1" applyBorder="1" applyAlignment="1">
      <alignment horizontal="right" vertic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/>
    <xf numFmtId="0" fontId="22" fillId="4" borderId="15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vertical="center" wrapText="1"/>
    </xf>
    <xf numFmtId="0" fontId="98" fillId="11" borderId="29" xfId="0" applyFont="1" applyFill="1" applyBorder="1" applyAlignment="1">
      <alignment horizontal="center" vertical="center" wrapText="1"/>
    </xf>
    <xf numFmtId="0" fontId="98" fillId="11" borderId="30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 wrapText="1"/>
    </xf>
    <xf numFmtId="0" fontId="10" fillId="0" borderId="15" xfId="0" quotePrefix="1" applyFont="1" applyFill="1" applyBorder="1" applyAlignment="1">
      <alignment horizontal="center" vertical="center" wrapText="1"/>
    </xf>
    <xf numFmtId="0" fontId="69" fillId="0" borderId="15" xfId="0" applyFont="1" applyFill="1" applyBorder="1"/>
    <xf numFmtId="0" fontId="9" fillId="0" borderId="15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left" vertical="top"/>
    </xf>
    <xf numFmtId="164" fontId="11" fillId="0" borderId="15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2" fontId="89" fillId="0" borderId="7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left" vertical="center"/>
    </xf>
    <xf numFmtId="164" fontId="1" fillId="0" borderId="15" xfId="0" applyNumberFormat="1" applyFont="1" applyFill="1" applyBorder="1" applyAlignment="1">
      <alignment horizontal="center" vertical="center"/>
    </xf>
    <xf numFmtId="2" fontId="89" fillId="0" borderId="15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2" fontId="1" fillId="0" borderId="7" xfId="0" applyNumberFormat="1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vertical="center"/>
    </xf>
    <xf numFmtId="2" fontId="1" fillId="0" borderId="15" xfId="0" applyNumberFormat="1" applyFont="1" applyFill="1" applyBorder="1" applyAlignment="1">
      <alignment horizontal="center" vertical="center"/>
    </xf>
    <xf numFmtId="2" fontId="89" fillId="6" borderId="15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10" fillId="2" borderId="15" xfId="0" quotePrefix="1" applyFont="1" applyFill="1" applyBorder="1" applyAlignment="1">
      <alignment horizontal="center" vertical="center" wrapText="1"/>
    </xf>
    <xf numFmtId="0" fontId="69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1" fillId="4" borderId="1" xfId="0" applyFont="1" applyFill="1" applyBorder="1"/>
    <xf numFmtId="0" fontId="36" fillId="4" borderId="1" xfId="0" applyFont="1" applyFill="1" applyBorder="1" applyAlignment="1">
      <alignment vertical="center"/>
    </xf>
    <xf numFmtId="2" fontId="1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37" fillId="4" borderId="1" xfId="1" applyFont="1" applyFill="1" applyBorder="1" applyAlignment="1">
      <alignment vertical="center"/>
    </xf>
    <xf numFmtId="0" fontId="49" fillId="0" borderId="1" xfId="0" applyFont="1" applyFill="1" applyBorder="1" applyAlignment="1">
      <alignment vertical="center"/>
    </xf>
    <xf numFmtId="0" fontId="31" fillId="4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69" fillId="4" borderId="1" xfId="0" applyFont="1" applyFill="1" applyBorder="1" applyAlignment="1">
      <alignment vertical="center"/>
    </xf>
    <xf numFmtId="0" fontId="8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vertical="center"/>
    </xf>
    <xf numFmtId="0" fontId="56" fillId="0" borderId="11" xfId="1" applyFont="1" applyFill="1" applyBorder="1" applyAlignment="1">
      <alignment horizontal="left" vertical="center" wrapText="1"/>
    </xf>
    <xf numFmtId="0" fontId="110" fillId="6" borderId="1" xfId="0" applyFont="1" applyFill="1" applyBorder="1" applyAlignment="1">
      <alignment horizontal="left" vertical="center" wrapText="1"/>
    </xf>
    <xf numFmtId="0" fontId="5" fillId="0" borderId="1" xfId="1" applyFill="1" applyBorder="1" applyAlignment="1">
      <alignment horizontal="center" vertical="top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E6FEDE"/>
      <color rgb="FF7DFF7D"/>
      <color rgb="FFBEFEE1"/>
      <color rgb="FFB7FFFF"/>
      <color rgb="FFFFEBFF"/>
      <color rgb="FFFFCCFF"/>
      <color rgb="FF37FF37"/>
      <color rgb="FFCCFF99"/>
      <color rgb="FFF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&#1056;&#1077;&#1081;&#1090;&#1080;&#1085;&#1075;&#1080;%20&#1087;&#1086;%20&#1075;&#1086;&#1076;&#1072;&#1084;/&#1088;&#1077;&#1081;&#1090;&#1080;&#1085;&#1075;%202026/&#1056;&#1077;&#1081;&#1090;&#1080;&#1085;&#1075;%202026%20&#1056;&#1041;%20&#1052;&#1091;&#1078;&#1095;&#1080;&#1085;&#1099;%20-&#1074;&#1089;&#1077;%20&#1074;&#1080;&#1076;&#1099;%20&#1080;%20&#1082;&#1072;&#1090;&#1077;&#1075;&#1086;&#1088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алом2026 М все категории"/>
      <sheetName val="Фигуры 26 Мужчины все категории"/>
      <sheetName val="трамплин26 Мужчинывсе категории"/>
      <sheetName val=" многоборье26 MEN все категории"/>
      <sheetName val="формулы для многоборья"/>
    </sheetNames>
    <sheetDataSet>
      <sheetData sheetId="0"/>
      <sheetData sheetId="1">
        <row r="20">
          <cell r="F20">
            <v>77.96340493237868</v>
          </cell>
        </row>
        <row r="21">
          <cell r="F21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25IWWF04/" TargetMode="External"/><Relationship Id="rId21" Type="http://schemas.openxmlformats.org/officeDocument/2006/relationships/hyperlink" Target="https://www.iwwfed-ea.org/classic/rl2025/eame/index.php?skier=GER842022681" TargetMode="External"/><Relationship Id="rId42" Type="http://schemas.openxmlformats.org/officeDocument/2006/relationships/hyperlink" Target="https://ems.iwwf.sport/RankingList/ScoringDetailsWaterSki?Id=3be1321c-bf92-4577-bd40-d016975c42b9&amp;RankingListLogId=6cea50a5-05c8-4ccf-908d-e2b4d61762fd&amp;Event=10&amp;IdRankinglistPlacement=f16ef4ab-5549-434c-8ab9-13df938b4048&amp;DisciplineId=7&amp;EventId=10&amp;SeasonId=10&amp;Month=5&amp;RLAgeCategoryId=&amp;Gender=1&amp;ConfederationId=1&amp;FederationId=&amp;Lastname=&amp;Firstname=&amp;AthleteCode=&amp;RLConfederationId=" TargetMode="External"/><Relationship Id="rId47" Type="http://schemas.openxmlformats.org/officeDocument/2006/relationships/hyperlink" Target="https://ems.iwwf.sport/RankingList/ScoringDetailsWaterSki?Id=ef943fc3-e7cf-432e-a562-1cd9505a68be&amp;RankingListLogId=6cea50a5-05c8-4ccf-908d-e2b4d61762fd&amp;Event=10&amp;IdRankinglistPlacement=1a2a8dce-0257-4a30-9ebe-b4e79bab34d7&amp;DisciplineId=7&amp;EventId=10&amp;SeasonId=10&amp;Month=5&amp;RLAgeCategoryId=&amp;Gender=1&amp;ConfederationId=1&amp;FederationId=&amp;Lastname=&amp;Firstname=&amp;AthleteCode=&amp;RLConfederationId=" TargetMode="External"/><Relationship Id="rId63" Type="http://schemas.openxmlformats.org/officeDocument/2006/relationships/hyperlink" Target="https://ems.iwwf.sport/RankingList/ScoringDetailsWaterSki?Id=4f12e3c4-e259-407b-95a7-c632c8d0893b&amp;RankingListLogId=8130597d-3486-4058-8832-2ab5ae1d4810&amp;Event=10&amp;IdRankinglistPlacement=a534692e-e16d-43fd-9250-4dae8e47cd13&amp;DisciplineId=7&amp;EventId=10&amp;SeasonId=10&amp;Month=5&amp;RLAgeCategoryId=&amp;Gender=&amp;ConfederationId=&amp;FederationId=&amp;Lastname=&amp;Firstname=&amp;AthleteCode=&amp;RLConfederationId=1" TargetMode="External"/><Relationship Id="rId68" Type="http://schemas.openxmlformats.org/officeDocument/2006/relationships/hyperlink" Target="https://ems.iwwf.sport/RankingList/ScoringDetailsWaterSki?Id=9850cbbd-4eec-4d2b-8242-f25a15b737a2&amp;RankingListLogId=8130597d-3486-4058-8832-2ab5ae1d4810&amp;Event=10&amp;IdRankinglistPlacement=8aae722f-50f1-4d68-8f4f-596dd630eaf8&amp;DisciplineId=7&amp;EventId=10&amp;SeasonId=10&amp;Month=5&amp;RLAgeCategoryId=&amp;Gender=&amp;ConfederationId=&amp;FederationId=&amp;Lastname=&amp;Firstname=&amp;AthleteCode=&amp;RLConfederationId=1" TargetMode="External"/><Relationship Id="rId84" Type="http://schemas.openxmlformats.org/officeDocument/2006/relationships/hyperlink" Target="https://www.iwwfed-ea.org/classic/25DEN002/" TargetMode="External"/><Relationship Id="rId89" Type="http://schemas.openxmlformats.org/officeDocument/2006/relationships/hyperlink" Target="https://ems.iwwf.sport/Competitions/Details?Id=14ad4e0f-2ae8-4c0e-9c70-31e2f25741cf" TargetMode="External"/><Relationship Id="rId112" Type="http://schemas.openxmlformats.org/officeDocument/2006/relationships/hyperlink" Target="https://ems.iwwf.sport/RankingList/ScoringDetailsWaterSki?Id=dbf4b8ff-eda3-41df-9c75-ff301cf4261f&amp;RankingListLogId=8130597d-3486-4058-8832-2ab5ae1d4810&amp;Event=10&amp;IdRankinglistPlacement=0cbbaaf7-45b3-4099-9543-b95c6c959c95&amp;DisciplineId=7&amp;EventId=10&amp;SeasonId=10&amp;Month=5&amp;RLAgeCategoryId=&amp;Gender=&amp;ConfederationId=&amp;FederationId=&amp;Lastname=&amp;Firstname=&amp;AthleteCode=&amp;RLConfederationId=1" TargetMode="External"/><Relationship Id="rId16" Type="http://schemas.openxmlformats.org/officeDocument/2006/relationships/hyperlink" Target="https://www.iwwfed-ea.org/classic/rl2025/eame/index.php?skier=GBR982015494" TargetMode="External"/><Relationship Id="rId107" Type="http://schemas.openxmlformats.org/officeDocument/2006/relationships/hyperlink" Target="https://www.iwwfed-ea.org/classic/rl2025/eame/index.php?skier=CYP892020028" TargetMode="External"/><Relationship Id="rId11" Type="http://schemas.openxmlformats.org/officeDocument/2006/relationships/hyperlink" Target="https://www.iwwfed-ea.org/classic/rl2025/eame/index.php?skier=GRE382022664" TargetMode="External"/><Relationship Id="rId24" Type="http://schemas.openxmlformats.org/officeDocument/2006/relationships/hyperlink" Target="http://www.iwsftournament.com/homologation/scorebooks/20251001131002Scorebook26S021CS.HTM" TargetMode="External"/><Relationship Id="rId32" Type="http://schemas.openxmlformats.org/officeDocument/2006/relationships/hyperlink" Target="https://www.iwwfed-ea.org/classic/25FRA001/" TargetMode="External"/><Relationship Id="rId37" Type="http://schemas.openxmlformats.org/officeDocument/2006/relationships/hyperlink" Target="https://www.iwwfed-ea.org/classic/25FRA031/" TargetMode="External"/><Relationship Id="rId40" Type="http://schemas.openxmlformats.org/officeDocument/2006/relationships/hyperlink" Target="https://ems.iwwf.sport/RankingList/ScoringDetailsWaterSki?Id=38747fe1-b61a-48f0-bd77-a45e15dc13e5&amp;RankingListLogId=6cea50a5-05c8-4ccf-908d-e2b4d61762fd&amp;Event=10&amp;IdRankinglistPlacement=188ef986-6adf-4185-9568-b1c50cdafa65&amp;DisciplineId=7&amp;EventId=10&amp;SeasonId=10&amp;Month=5&amp;RLAgeCategoryId=&amp;Gender=1&amp;ConfederationId=1&amp;FederationId=&amp;Lastname=&amp;Firstname=&amp;AthleteCode=&amp;RLConfederationId=" TargetMode="External"/><Relationship Id="rId45" Type="http://schemas.openxmlformats.org/officeDocument/2006/relationships/hyperlink" Target="https://ems.iwwf.sport/RankingList/ScoringDetailsWaterSki?Id=5ba23ef9-947c-4598-b470-3b134ee85725&amp;RankingListLogId=6cea50a5-05c8-4ccf-908d-e2b4d61762fd&amp;Event=10&amp;IdRankinglistPlacement=250e02c4-ada0-47f6-8fe8-c7a02247b1a1&amp;DisciplineId=7&amp;EventId=10&amp;SeasonId=10&amp;Month=5&amp;RLAgeCategoryId=&amp;Gender=1&amp;ConfederationId=1&amp;FederationId=&amp;Lastname=&amp;Firstname=&amp;AthleteCode=&amp;RLConfederationId=" TargetMode="External"/><Relationship Id="rId53" Type="http://schemas.openxmlformats.org/officeDocument/2006/relationships/hyperlink" Target="https://www.iwwfed-ea.org/classic/rl2025/eame/index.php?skier=AUT722017641" TargetMode="External"/><Relationship Id="rId58" Type="http://schemas.openxmlformats.org/officeDocument/2006/relationships/hyperlink" Target="http://www.iwsftournament.com/homologation/scorebooks/20250706180702Scorebook25M037CS.HTM" TargetMode="External"/><Relationship Id="rId66" Type="http://schemas.openxmlformats.org/officeDocument/2006/relationships/hyperlink" Target="https://ems.iwwf.sport/RankingList/ScoringDetailsWaterSki?Id=0bb2b1b5-5075-4f18-906b-bb478d669dc9&amp;RankingListLogId=8130597d-3486-4058-8832-2ab5ae1d4810&amp;Event=10&amp;IdRankinglistPlacement=0eedd331-a95b-488f-9fb7-7082a50dff51&amp;DisciplineId=7&amp;EventId=10&amp;SeasonId=10&amp;Month=5&amp;RLAgeCategoryId=&amp;Gender=&amp;ConfederationId=&amp;FederationId=&amp;Lastname=&amp;Firstname=&amp;AthleteCode=&amp;RLConfederationId=1" TargetMode="External"/><Relationship Id="rId74" Type="http://schemas.openxmlformats.org/officeDocument/2006/relationships/hyperlink" Target="https://www.iwwfed-ea.org/classic/25GER003/" TargetMode="External"/><Relationship Id="rId79" Type="http://schemas.openxmlformats.org/officeDocument/2006/relationships/hyperlink" Target="https://www.iwwfed-ea.org/classic/25CZE001/" TargetMode="External"/><Relationship Id="rId87" Type="http://schemas.openxmlformats.org/officeDocument/2006/relationships/hyperlink" Target="https://www.iwwfed-ea.org/classic/25AUT006/" TargetMode="External"/><Relationship Id="rId102" Type="http://schemas.openxmlformats.org/officeDocument/2006/relationships/hyperlink" Target="https://www.iwwfed-ea.org/classic/25EURO06/" TargetMode="External"/><Relationship Id="rId110" Type="http://schemas.openxmlformats.org/officeDocument/2006/relationships/hyperlink" Target="https://ems.iwwf.sport/RankingList/ScoringDetailsWaterSki?Id=475c7da2-f58f-4382-b169-cce16f6d47c3&amp;RankingListLogId=8130597d-3486-4058-8832-2ab5ae1d4810&amp;Event=10&amp;IdRankinglistPlacement=9bb9b24c-0c49-478c-a2e0-4948033620df&amp;DisciplineId=7&amp;EventId=10&amp;SeasonId=10&amp;Month=5&amp;RLAgeCategoryId=&amp;Gender=&amp;ConfederationId=&amp;FederationId=&amp;Lastname=&amp;Firstname=&amp;AthleteCode=&amp;RLConfederationId=1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https://ems.iwwf.sport/RankingList/ScoringDetailsWaterSki?Id=de5ef16c-03b4-49e3-9989-ee532e4165c5&amp;RankingListLogId=6cea50a5-05c8-4ccf-908d-e2b4d61762fd&amp;Event=10&amp;IdRankinglistPlacement=d33d2681-7535-4925-b0f3-862bca280edb&amp;DisciplineId=7&amp;EventId=10&amp;SeasonId=10&amp;Month=5&amp;RLAgeCategoryId=46&amp;Gender=1&amp;ConfederationId=1&amp;FederationId=&amp;Lastname=&amp;Firstname=&amp;AthleteCode=&amp;RLConfederationId=" TargetMode="External"/><Relationship Id="rId61" Type="http://schemas.openxmlformats.org/officeDocument/2006/relationships/hyperlink" Target="https://www.iwwfed-ea.org/classic/rl2025/eame/index.php?skier=FRA182006504" TargetMode="External"/><Relationship Id="rId82" Type="http://schemas.openxmlformats.org/officeDocument/2006/relationships/hyperlink" Target="https://www.iwwfed-ea.org/classic/rl2025/eame/index.php?skier=SWE982012700" TargetMode="External"/><Relationship Id="rId90" Type="http://schemas.openxmlformats.org/officeDocument/2006/relationships/hyperlink" Target="https://www.iwwfed-ea.org/classic/25ESP002/" TargetMode="External"/><Relationship Id="rId95" Type="http://schemas.openxmlformats.org/officeDocument/2006/relationships/hyperlink" Target="http://www.iwsftournament.com/homologation/scorebooks/20251027121005Scorebook26S011CS.HTM" TargetMode="External"/><Relationship Id="rId19" Type="http://schemas.openxmlformats.org/officeDocument/2006/relationships/hyperlink" Target="https://www.iwwfed-ea.org/classic/rl2025/eame/index.php?skier=FRA932019865" TargetMode="External"/><Relationship Id="rId14" Type="http://schemas.openxmlformats.org/officeDocument/2006/relationships/hyperlink" Target="https://www.iwwfed-ea.org/classic/rl2025/eame/index.php?skier=GRE982018503" TargetMode="External"/><Relationship Id="rId22" Type="http://schemas.openxmlformats.org/officeDocument/2006/relationships/hyperlink" Target="https://www.iwwfed-ea.org/classic/rl2025/eame/index.php?skier=ITA232020050" TargetMode="External"/><Relationship Id="rId27" Type="http://schemas.openxmlformats.org/officeDocument/2006/relationships/hyperlink" Target="http://www.iwsftournament.com/homologation/scorebooks/20250706180702Scorebook25M037CS.HTM" TargetMode="External"/><Relationship Id="rId30" Type="http://schemas.openxmlformats.org/officeDocument/2006/relationships/hyperlink" Target="https://www.iwwfed-ea.org/classic/25ESP002/" TargetMode="External"/><Relationship Id="rId35" Type="http://schemas.openxmlformats.org/officeDocument/2006/relationships/hyperlink" Target="https://www.iwwfed-ea.org/classic/25IWWF04/" TargetMode="External"/><Relationship Id="rId43" Type="http://schemas.openxmlformats.org/officeDocument/2006/relationships/hyperlink" Target="https://ems.iwwf.sport/RankingList/ScoringDetailsWaterSki?Id=e5c0afa8-1e9e-4cc9-aecd-e45ecf206521&amp;RankingListLogId=6cea50a5-05c8-4ccf-908d-e2b4d61762fd&amp;Event=10&amp;IdRankinglistPlacement=c0684498-4d57-4596-a8c4-5492b19dd086&amp;DisciplineId=7&amp;EventId=10&amp;SeasonId=10&amp;Month=5&amp;RLAgeCategoryId=&amp;Gender=1&amp;ConfederationId=1&amp;FederationId=&amp;Lastname=&amp;Firstname=&amp;AthleteCode=&amp;RLConfederationId=" TargetMode="External"/><Relationship Id="rId48" Type="http://schemas.openxmlformats.org/officeDocument/2006/relationships/hyperlink" Target="https://ems.iwwf.sport/RankingList/ScoringDetailsWaterSki?Id=b27dd153-c64d-494c-a9e1-682db3d72efd&amp;RankingListLogId=6cea50a5-05c8-4ccf-908d-e2b4d61762fd&amp;Event=10&amp;IdRankinglistPlacement=32bb26be-59a6-4e48-804d-181fc4a6fb78&amp;DisciplineId=7&amp;EventId=10&amp;SeasonId=10&amp;Month=5&amp;RLAgeCategoryId=&amp;Gender=1&amp;ConfederationId=1&amp;FederationId=&amp;Lastname=&amp;Firstname=&amp;AthleteCode=&amp;RLConfederationId=" TargetMode="External"/><Relationship Id="rId56" Type="http://schemas.openxmlformats.org/officeDocument/2006/relationships/hyperlink" Target="https://www.iwwfed-ea.org/classic/rl2025/eame/index.php?skier=UKR152022995" TargetMode="External"/><Relationship Id="rId64" Type="http://schemas.openxmlformats.org/officeDocument/2006/relationships/hyperlink" Target="https://ems.iwwf.sport/RankingList/ScoringDetailsWaterSki?Id=02b2d51e-3607-4a67-85b6-f5f6338c58ff&amp;RankingListLogId=8130597d-3486-4058-8832-2ab5ae1d4810&amp;Event=10&amp;IdRankinglistPlacement=a1f4cdeb-1449-4913-af82-c38f7f036c4e&amp;DisciplineId=7&amp;EventId=10&amp;SeasonId=10&amp;Month=5&amp;RLAgeCategoryId=&amp;Gender=&amp;ConfederationId=&amp;FederationId=&amp;Lastname=&amp;Firstname=&amp;AthleteCode=&amp;RLConfederationId=1" TargetMode="External"/><Relationship Id="rId69" Type="http://schemas.openxmlformats.org/officeDocument/2006/relationships/hyperlink" Target="https://ems.iwwf.sport/RankingList/ScoringDetailsWaterSki?Id=017003cc-b3a6-4201-ab0a-9f639bd40d0d&amp;RankingListLogId=8130597d-3486-4058-8832-2ab5ae1d4810&amp;Event=10&amp;IdRankinglistPlacement=30b3bd8c-86ff-407f-afe8-bd5661b11bde&amp;DisciplineId=7&amp;EventId=10&amp;SeasonId=10&amp;Month=5&amp;RLAgeCategoryId=&amp;Gender=&amp;ConfederationId=&amp;FederationId=&amp;Lastname=&amp;Firstname=&amp;AthleteCode=&amp;RLConfederationId=1" TargetMode="External"/><Relationship Id="rId77" Type="http://schemas.openxmlformats.org/officeDocument/2006/relationships/hyperlink" Target="https://www.iwwfed-ea.org/classic/25ITA004/" TargetMode="External"/><Relationship Id="rId100" Type="http://schemas.openxmlformats.org/officeDocument/2006/relationships/hyperlink" Target="https://www.iwwfed-ea.org/classic/25EURO06/" TargetMode="External"/><Relationship Id="rId105" Type="http://schemas.openxmlformats.org/officeDocument/2006/relationships/hyperlink" Target="https://ems.iwwf.sport/Competitions/Details?Id=86dd662c-8688-4dca-a3f5-317ef0ab500d" TargetMode="External"/><Relationship Id="rId113" Type="http://schemas.openxmlformats.org/officeDocument/2006/relationships/hyperlink" Target="https://ems.iwwf.sport/Competitions/Details?Id=9ba15c3c-c348-4314-b552-9893d0dfa5d8" TargetMode="External"/><Relationship Id="rId8" Type="http://schemas.openxmlformats.org/officeDocument/2006/relationships/hyperlink" Target="https://www.iwwfed-ea.org/classic/rl2025/eame/index.php?skier=FRA982023669" TargetMode="External"/><Relationship Id="rId51" Type="http://schemas.openxmlformats.org/officeDocument/2006/relationships/hyperlink" Target="https://www.iwwfed-ea.org/classic/25ITA002/" TargetMode="External"/><Relationship Id="rId72" Type="http://schemas.openxmlformats.org/officeDocument/2006/relationships/hyperlink" Target="https://ems.iwwf.sport/RankingList/ScoringDetailsWaterSki?Id=57087963-efd8-426d-b649-8c8defc0aa52&amp;RankingListLogId=8130597d-3486-4058-8832-2ab5ae1d4810&amp;Event=10&amp;IdRankinglistPlacement=3432e722-80fd-42ff-af1f-80fa5781f7bf&amp;DisciplineId=7&amp;EventId=10&amp;SeasonId=10&amp;Month=5&amp;RLAgeCategoryId=&amp;Gender=&amp;ConfederationId=&amp;FederationId=&amp;Lastname=&amp;Firstname=&amp;AthleteCode=&amp;RLConfederationId=1" TargetMode="External"/><Relationship Id="rId80" Type="http://schemas.openxmlformats.org/officeDocument/2006/relationships/hyperlink" Target="https://www.iwwfed-ea.org/classic/rl2025/eame/index.php?skier=AUT982024269" TargetMode="External"/><Relationship Id="rId85" Type="http://schemas.openxmlformats.org/officeDocument/2006/relationships/hyperlink" Target="https://www.iwwfed-ea.org/classic/25SWE006/" TargetMode="External"/><Relationship Id="rId93" Type="http://schemas.openxmlformats.org/officeDocument/2006/relationships/hyperlink" Target="https://www.iwwfed-ea.org/classic/25FRA009/" TargetMode="External"/><Relationship Id="rId98" Type="http://schemas.openxmlformats.org/officeDocument/2006/relationships/hyperlink" Target="https://www.iwwfed-ea.org/classic/25BEL007/" TargetMode="External"/><Relationship Id="rId3" Type="http://schemas.openxmlformats.org/officeDocument/2006/relationships/hyperlink" Target="https://ems.iwwf.sport/RankingList/ScoringDetailsWaterSki?Id=aa306ba2-8f7c-4c77-a8e5-92dbb01cd86f&amp;RankingListLogId=6cea50a5-05c8-4ccf-908d-e2b4d61762fd&amp;Event=10&amp;IdRankinglistPlacement=3f8c7c69-06cd-4461-9ee3-73ac891c49e8&amp;DisciplineId=7&amp;EventId=10&amp;SeasonId=10&amp;Month=5&amp;RLAgeCategoryId=46&amp;Gender=1&amp;ConfederationId=1&amp;FederationId=&amp;Lastname=&amp;Firstname=&amp;AthleteCode=&amp;RLConfederationId=" TargetMode="External"/><Relationship Id="rId12" Type="http://schemas.openxmlformats.org/officeDocument/2006/relationships/hyperlink" Target="https://www.iwwfed-ea.org/classic/rl2025/eame/index.php?skier=UKR152022995" TargetMode="External"/><Relationship Id="rId17" Type="http://schemas.openxmlformats.org/officeDocument/2006/relationships/hyperlink" Target="https://www.iwwfed-ea.org/classic/rl2025/eame/index.php?skier=SWE872019479" TargetMode="External"/><Relationship Id="rId25" Type="http://schemas.openxmlformats.org/officeDocument/2006/relationships/hyperlink" Target="https://www.iwwfed-ea.org/classic/25GRE006/" TargetMode="External"/><Relationship Id="rId33" Type="http://schemas.openxmlformats.org/officeDocument/2006/relationships/hyperlink" Target="https://www.iwwfed-ea.org/classic/25FRA022/" TargetMode="External"/><Relationship Id="rId38" Type="http://schemas.openxmlformats.org/officeDocument/2006/relationships/hyperlink" Target="https://ems.iwwf.sport/RankingList/ScoringDetailsWaterSki?Id=4e33f6df-3256-4af3-82f8-5e63f268a870&amp;RankingListLogId=6cea50a5-05c8-4ccf-908d-e2b4d61762fd&amp;Event=10&amp;IdRankinglistPlacement=c89ea046-eab5-4268-acd5-4530c8e32817&amp;DisciplineId=7&amp;EventId=10&amp;SeasonId=10&amp;Month=5&amp;RLAgeCategoryId=&amp;Gender=1&amp;ConfederationId=1&amp;FederationId=&amp;Lastname=&amp;Firstname=&amp;AthleteCode=&amp;RLConfederationId=" TargetMode="External"/><Relationship Id="rId46" Type="http://schemas.openxmlformats.org/officeDocument/2006/relationships/hyperlink" Target="https://ems.iwwf.sport/RankingList/ScoringDetailsWaterSki?Id=bc6df26e-e16c-437a-b3fa-49cbed8ae6c6&amp;RankingListLogId=6cea50a5-05c8-4ccf-908d-e2b4d61762fd&amp;Event=10&amp;IdRankinglistPlacement=69d4c641-67ad-43b2-9b42-b438255eb94a&amp;DisciplineId=7&amp;EventId=10&amp;SeasonId=10&amp;Month=5&amp;RLAgeCategoryId=&amp;Gender=1&amp;ConfederationId=1&amp;FederationId=&amp;Lastname=&amp;Firstname=&amp;AthleteCode=&amp;RLConfederationId=" TargetMode="External"/><Relationship Id="rId59" Type="http://schemas.openxmlformats.org/officeDocument/2006/relationships/hyperlink" Target="https://www.iwwfed-ea.org/classic/25IWWF04/" TargetMode="External"/><Relationship Id="rId67" Type="http://schemas.openxmlformats.org/officeDocument/2006/relationships/hyperlink" Target="https://ems.iwwf.sport/RankingList/ScoringDetailsWaterSki?Id=e55a1a29-abb2-43c2-be94-1a27a843ec0a&amp;RankingListLogId=8130597d-3486-4058-8832-2ab5ae1d4810&amp;Event=10&amp;IdRankinglistPlacement=1999cf1e-9cbc-4d03-9373-fcb091886b1e&amp;DisciplineId=7&amp;EventId=10&amp;SeasonId=10&amp;Month=5&amp;RLAgeCategoryId=&amp;Gender=&amp;ConfederationId=&amp;FederationId=&amp;Lastname=&amp;Firstname=&amp;AthleteCode=&amp;RLConfederationId=1" TargetMode="External"/><Relationship Id="rId103" Type="http://schemas.openxmlformats.org/officeDocument/2006/relationships/hyperlink" Target="https://www.iwwfed-ea.org/classic/25ITA016/" TargetMode="External"/><Relationship Id="rId108" Type="http://schemas.openxmlformats.org/officeDocument/2006/relationships/hyperlink" Target="https://www.iwwfed-ea.org/classic/rl2025/eame/index.php?skier=AUT042020412" TargetMode="External"/><Relationship Id="rId20" Type="http://schemas.openxmlformats.org/officeDocument/2006/relationships/hyperlink" Target="https://www.iwwfed-ea.org/classic/rl2025/eame/index.php?skier=SUI642016609" TargetMode="External"/><Relationship Id="rId41" Type="http://schemas.openxmlformats.org/officeDocument/2006/relationships/hyperlink" Target="https://ems.iwwf.sport/RankingList/ScoringDetailsWaterSki?Id=9f691625-cd05-4cfe-9f68-3573fa08d594&amp;RankingListLogId=6cea50a5-05c8-4ccf-908d-e2b4d61762fd&amp;Event=10&amp;IdRankinglistPlacement=9c36c675-df08-4d5c-afb3-1b26a30a82d4&amp;DisciplineId=7&amp;EventId=10&amp;SeasonId=10&amp;Month=5&amp;RLAgeCategoryId=&amp;Gender=1&amp;ConfederationId=1&amp;FederationId=&amp;Lastname=&amp;Firstname=&amp;AthleteCode=&amp;RLConfederationId=" TargetMode="External"/><Relationship Id="rId54" Type="http://schemas.openxmlformats.org/officeDocument/2006/relationships/hyperlink" Target="https://www.iwwfed-ea.org/classic/25IWWF04/" TargetMode="External"/><Relationship Id="rId62" Type="http://schemas.openxmlformats.org/officeDocument/2006/relationships/hyperlink" Target="https://ems.iwwf.sport/RankingList/ScoringDetailsWaterSki?Id=23175a51-1b1b-40f2-8a70-80860c4b6911&amp;RankingListLogId=8130597d-3486-4058-8832-2ab5ae1d4810&amp;Event=10&amp;IdRankinglistPlacement=9e40e6fd-1a63-45d1-8a8f-8a93ad4f8b06&amp;DisciplineId=7&amp;EventId=10&amp;SeasonId=10&amp;Month=5&amp;RLAgeCategoryId=&amp;Gender=&amp;ConfederationId=&amp;FederationId=&amp;Lastname=&amp;Firstname=&amp;AthleteCode=&amp;RLConfederationId=1" TargetMode="External"/><Relationship Id="rId70" Type="http://schemas.openxmlformats.org/officeDocument/2006/relationships/hyperlink" Target="https://ems.iwwf.sport/RankingList/ScoringDetailsWaterSki?Id=e18242cf-0b88-4989-bf96-2a0cd1badd78&amp;RankingListLogId=8130597d-3486-4058-8832-2ab5ae1d4810&amp;Event=10&amp;IdRankinglistPlacement=28dc828c-d31e-4fe0-9008-43494f793446&amp;DisciplineId=7&amp;EventId=10&amp;SeasonId=10&amp;Month=5&amp;RLAgeCategoryId=&amp;Gender=&amp;ConfederationId=&amp;FederationId=&amp;Lastname=&amp;Firstname=&amp;AthleteCode=&amp;RLConfederationId=1" TargetMode="External"/><Relationship Id="rId75" Type="http://schemas.openxmlformats.org/officeDocument/2006/relationships/hyperlink" Target="https://www.iwwfed-ea.org/classic/25FRA028/" TargetMode="External"/><Relationship Id="rId83" Type="http://schemas.openxmlformats.org/officeDocument/2006/relationships/hyperlink" Target="https://www.iwwfed-ea.org/classic/25AUT002/" TargetMode="External"/><Relationship Id="rId88" Type="http://schemas.openxmlformats.org/officeDocument/2006/relationships/hyperlink" Target="https://www.iwwfed-ea.org/classic/25FIN005/" TargetMode="External"/><Relationship Id="rId91" Type="http://schemas.openxmlformats.org/officeDocument/2006/relationships/hyperlink" Target="https://www.iwwfed-ea.org/classic/25IWWF04/" TargetMode="External"/><Relationship Id="rId96" Type="http://schemas.openxmlformats.org/officeDocument/2006/relationships/hyperlink" Target="https://www.iwwfed-ea.org/classic/25GRE005/" TargetMode="External"/><Relationship Id="rId111" Type="http://schemas.openxmlformats.org/officeDocument/2006/relationships/hyperlink" Target="https://ems.iwwf.sport/RankingList/ScoringDetailsWaterSki?Id=a9a2d62c-a42e-4e03-9ca8-ba9d4591162c&amp;RankingListLogId=8130597d-3486-4058-8832-2ab5ae1d4810&amp;Event=10&amp;IdRankinglistPlacement=3822529f-dfbf-436c-b7d5-e149f244ae73&amp;DisciplineId=7&amp;EventId=10&amp;SeasonId=10&amp;Month=5&amp;RLAgeCategoryId=&amp;Gender=&amp;ConfederationId=&amp;FederationId=&amp;Lastname=&amp;Firstname=&amp;AthleteCode=&amp;RLConfederationId=1" TargetMode="External"/><Relationship Id="rId1" Type="http://schemas.openxmlformats.org/officeDocument/2006/relationships/hyperlink" Target="https://ems.iwwf.sport/RankingList/ScoringDetailsWaterSki?Id=356317d6-a909-4f48-af89-9f12a4eebbab&amp;RankingListLogId=6cea50a5-05c8-4ccf-908d-e2b4d61762fd&amp;Event=10&amp;IdRankinglistPlacement=fcc41aeb-7582-4620-8eed-342b2e7f6a38&amp;DisciplineId=7&amp;EventId=10&amp;SeasonId=10&amp;Month=5&amp;RLAgeCategoryId=46&amp;Gender=1&amp;ConfederationId=1&amp;FederationId=&amp;Lastname=&amp;Firstname=&amp;AthleteCode=&amp;RLConfederationId=" TargetMode="External"/><Relationship Id="rId6" Type="http://schemas.openxmlformats.org/officeDocument/2006/relationships/hyperlink" Target="https://www.iwwfed-ea.org/classic/rl2025/eame/index.php?skier=FRA212024254" TargetMode="External"/><Relationship Id="rId15" Type="http://schemas.openxmlformats.org/officeDocument/2006/relationships/hyperlink" Target="https://www.iwwfed-ea.org/classic/rl2025/eame/index.php?skier=GBR392018428" TargetMode="External"/><Relationship Id="rId23" Type="http://schemas.openxmlformats.org/officeDocument/2006/relationships/hyperlink" Target="https://www.iwwfed-ea.org/classic/rl2025/eame/index.php?skier=FRA822019222" TargetMode="External"/><Relationship Id="rId28" Type="http://schemas.openxmlformats.org/officeDocument/2006/relationships/hyperlink" Target="https://www.iwwfed-ea.org/classic/25GRE005/" TargetMode="External"/><Relationship Id="rId36" Type="http://schemas.openxmlformats.org/officeDocument/2006/relationships/hyperlink" Target="https://www.iwwfed-ea.org/classic/25ITA002/" TargetMode="External"/><Relationship Id="rId49" Type="http://schemas.openxmlformats.org/officeDocument/2006/relationships/hyperlink" Target="https://ems.iwwf.sport/RankingList/ScoringDetailsWaterSki?Id=b77ab1ae-e429-4774-81ae-ee968de6558d&amp;RankingListLogId=6cea50a5-05c8-4ccf-908d-e2b4d61762fd&amp;Event=10&amp;IdRankinglistPlacement=b6dbc6a0-db9c-4311-b3bd-86da63ea9b63&amp;DisciplineId=7&amp;EventId=10&amp;SeasonId=10&amp;Month=5&amp;RLAgeCategoryId=&amp;Gender=1&amp;ConfederationId=1&amp;FederationId=&amp;Lastname=&amp;Firstname=&amp;AthleteCode=&amp;RLConfederationId=" TargetMode="External"/><Relationship Id="rId57" Type="http://schemas.openxmlformats.org/officeDocument/2006/relationships/hyperlink" Target="https://www.iwwfed-ea.org/classic/rl2025/eame/index.php?skier=IWF100200001" TargetMode="External"/><Relationship Id="rId106" Type="http://schemas.openxmlformats.org/officeDocument/2006/relationships/hyperlink" Target="https://ems.iwwf.sport/Competitions/Details?Id=14ad4e0f-2ae8-4c0e-9c70-31e2f25741cf" TargetMode="External"/><Relationship Id="rId114" Type="http://schemas.openxmlformats.org/officeDocument/2006/relationships/hyperlink" Target="https://ems.iwwf.sport/RankingList/ScoringDetailsWaterSki?Id=e01117a9-2b98-436b-9796-a163b31fd2f4&amp;RankingListLogId=8130597d-3486-4058-8832-2ab5ae1d4810&amp;Event=10&amp;IdRankinglistPlacement=deacabf1-4c50-4f53-a0c9-5d1e1ce9c979&amp;DisciplineId=7&amp;EventId=10&amp;SeasonId=10&amp;Month=5&amp;RLAgeCategoryId=&amp;Gender=&amp;ConfederationId=&amp;FederationId=&amp;Lastname=&amp;Firstname=&amp;AthleteCode=&amp;RLConfederationId=1" TargetMode="External"/><Relationship Id="rId10" Type="http://schemas.openxmlformats.org/officeDocument/2006/relationships/hyperlink" Target="https://www.iwwfed-ea.org/classic/rl2025/eame/index.php?skier=IWF100200001" TargetMode="External"/><Relationship Id="rId31" Type="http://schemas.openxmlformats.org/officeDocument/2006/relationships/hyperlink" Target="https://www.iwwfed-ea.org/classic/25FRA006/" TargetMode="External"/><Relationship Id="rId44" Type="http://schemas.openxmlformats.org/officeDocument/2006/relationships/hyperlink" Target="https://ems.iwwf.sport/RankingList/ScoringDetailsWaterSki?Id=c600e8b7-45d9-4063-98f8-e3abe4d9bdc8&amp;RankingListLogId=6cea50a5-05c8-4ccf-908d-e2b4d61762fd&amp;Event=10&amp;IdRankinglistPlacement=aa8163dd-afbb-401c-9e49-84e0aeb670a0&amp;DisciplineId=7&amp;EventId=10&amp;SeasonId=10&amp;Month=5&amp;RLAgeCategoryId=&amp;Gender=1&amp;ConfederationId=1&amp;FederationId=&amp;Lastname=&amp;Firstname=&amp;AthleteCode=&amp;RLConfederationId=" TargetMode="External"/><Relationship Id="rId52" Type="http://schemas.openxmlformats.org/officeDocument/2006/relationships/hyperlink" Target="https://www.iwwfed-ea.org/classic/25ITA002/" TargetMode="External"/><Relationship Id="rId60" Type="http://schemas.openxmlformats.org/officeDocument/2006/relationships/hyperlink" Target="http://www.iwsftournament.com/homologation/scorebooks/20251001131002Scorebook26S021CS.HTM" TargetMode="External"/><Relationship Id="rId65" Type="http://schemas.openxmlformats.org/officeDocument/2006/relationships/hyperlink" Target="https://ems.iwwf.sport/RankingList/ScoringDetailsWaterSki?Id=6391994b-20ec-460f-b91a-eb744b858ee3&amp;RankingListLogId=8130597d-3486-4058-8832-2ab5ae1d4810&amp;Event=10&amp;IdRankinglistPlacement=78c855bf-a1c9-4975-86ac-d8dbe07d6d96&amp;DisciplineId=7&amp;EventId=10&amp;SeasonId=10&amp;Month=5&amp;RLAgeCategoryId=&amp;Gender=&amp;ConfederationId=&amp;FederationId=&amp;Lastname=&amp;Firstname=&amp;AthleteCode=&amp;RLConfederationId=1" TargetMode="External"/><Relationship Id="rId73" Type="http://schemas.openxmlformats.org/officeDocument/2006/relationships/hyperlink" Target="https://ems.iwwf.sport/Competitions/Details?Id=b3421370-a8d2-45bd-8c15-ee1504716b00" TargetMode="External"/><Relationship Id="rId78" Type="http://schemas.openxmlformats.org/officeDocument/2006/relationships/hyperlink" Target="https://www.iwwfed-ea.org/classic/25SWE004/" TargetMode="External"/><Relationship Id="rId81" Type="http://schemas.openxmlformats.org/officeDocument/2006/relationships/hyperlink" Target="https://www.iwwfed-ea.org/classic/rl2025/eame/index.php?skier=DEN972017105" TargetMode="External"/><Relationship Id="rId86" Type="http://schemas.openxmlformats.org/officeDocument/2006/relationships/hyperlink" Target="https://www.iwwfed-ea.org/classic/25DEN003/" TargetMode="External"/><Relationship Id="rId94" Type="http://schemas.openxmlformats.org/officeDocument/2006/relationships/hyperlink" Target="https://www.iwwfed-ea.org/classic/25FRA028/" TargetMode="External"/><Relationship Id="rId99" Type="http://schemas.openxmlformats.org/officeDocument/2006/relationships/hyperlink" Target="https://www.iwwfed-ea.org/classic/25GBR006/" TargetMode="External"/><Relationship Id="rId101" Type="http://schemas.openxmlformats.org/officeDocument/2006/relationships/hyperlink" Target="https://www.iwwfed-ea.org/classic/25FRA027/" TargetMode="External"/><Relationship Id="rId4" Type="http://schemas.openxmlformats.org/officeDocument/2006/relationships/hyperlink" Target="https://ems.iwwf.sport/RankingList/ScoringDetailsWaterSki?Id=17771e24-cfc8-41c8-a6c7-28d56e9d72db&amp;RankingListLogId=6cea50a5-05c8-4ccf-908d-e2b4d61762fd&amp;Event=10&amp;IdRankinglistPlacement=6931dac8-691c-494a-8cba-c2058142a929&amp;DisciplineId=7&amp;EventId=10&amp;SeasonId=10&amp;Month=5&amp;RLAgeCategoryId=46&amp;Gender=1&amp;ConfederationId=1&amp;FederationId=&amp;Lastname=&amp;Firstname=&amp;AthleteCode=&amp;RLConfederationId=" TargetMode="External"/><Relationship Id="rId9" Type="http://schemas.openxmlformats.org/officeDocument/2006/relationships/hyperlink" Target="https://www.iwwfed-ea.org/classic/rl2025/eame/index.php?skier=GBR602023950" TargetMode="External"/><Relationship Id="rId13" Type="http://schemas.openxmlformats.org/officeDocument/2006/relationships/hyperlink" Target="https://www.iwwfed-ea.org/classic/rl2025/eame/index.php?skier=UKR112017726" TargetMode="External"/><Relationship Id="rId18" Type="http://schemas.openxmlformats.org/officeDocument/2006/relationships/hyperlink" Target="https://www.iwwfed-ea.org/classic/rl2025/eame/index.php?skier=FRA972022515" TargetMode="External"/><Relationship Id="rId39" Type="http://schemas.openxmlformats.org/officeDocument/2006/relationships/hyperlink" Target="https://ems.iwwf.sport/RankingList/ScoringDetailsWaterSki?Id=d8e94e4d-803e-4cbb-bc9f-b9435c7b248a&amp;RankingListLogId=6cea50a5-05c8-4ccf-908d-e2b4d61762fd&amp;Event=10&amp;IdRankinglistPlacement=6ab5e482-fef2-4b0c-8025-caf9adf00f95&amp;DisciplineId=7&amp;EventId=10&amp;SeasonId=10&amp;Month=5&amp;RLAgeCategoryId=&amp;Gender=1&amp;ConfederationId=1&amp;FederationId=&amp;Lastname=&amp;Firstname=&amp;AthleteCode=&amp;RLConfederationId=" TargetMode="External"/><Relationship Id="rId109" Type="http://schemas.openxmlformats.org/officeDocument/2006/relationships/hyperlink" Target="https://ems.iwwf.sport/RankingList/ScoringDetailsWaterSki?Id=7676a9af-5f45-482e-8c6c-14311e2da994&amp;RankingListLogId=8130597d-3486-4058-8832-2ab5ae1d4810&amp;Event=10&amp;IdRankinglistPlacement=8cb73dcc-b52d-4662-bd43-d1ad83318e07&amp;DisciplineId=7&amp;EventId=10&amp;SeasonId=10&amp;Month=5&amp;RLAgeCategoryId=&amp;Gender=&amp;ConfederationId=&amp;FederationId=&amp;Lastname=&amp;Firstname=&amp;AthleteCode=&amp;RLConfederationId=1" TargetMode="External"/><Relationship Id="rId34" Type="http://schemas.openxmlformats.org/officeDocument/2006/relationships/hyperlink" Target="https://www.iwwfed-ea.org/classic/25FRA006/" TargetMode="External"/><Relationship Id="rId50" Type="http://schemas.openxmlformats.org/officeDocument/2006/relationships/hyperlink" Target="https://ems.iwwf.sport/Competitions/Details?Id=185c7c0d-ac41-4968-9e93-047925a5375a" TargetMode="External"/><Relationship Id="rId55" Type="http://schemas.openxmlformats.org/officeDocument/2006/relationships/hyperlink" Target="https://www.iwwfed-ea.org/classic/rl2025/eame/index.php?skier=UKR112017726" TargetMode="External"/><Relationship Id="rId76" Type="http://schemas.openxmlformats.org/officeDocument/2006/relationships/hyperlink" Target="https://www.iwwfed-ea.org/classic/25NOR002/" TargetMode="External"/><Relationship Id="rId97" Type="http://schemas.openxmlformats.org/officeDocument/2006/relationships/hyperlink" Target="https://www.iwwfed-ea.org/classic/25ITA006/" TargetMode="External"/><Relationship Id="rId104" Type="http://schemas.openxmlformats.org/officeDocument/2006/relationships/hyperlink" Target="https://ems.iwwf.sport/RankingList/ScoringDetailsWaterSki?Id=94729a7d-4b17-429d-a324-e93b77c87753&amp;RankingListLogId=8130597d-3486-4058-8832-2ab5ae1d4810&amp;Event=10&amp;IdRankinglistPlacement=2d567464-41fa-4c1b-9521-57285a3dc9cf&amp;DisciplineId=7&amp;EventId=10&amp;SeasonId=10&amp;Month=5&amp;RLAgeCategoryId=&amp;Gender=&amp;ConfederationId=&amp;FederationId=&amp;Lastname=&amp;Firstname=&amp;AthleteCode=&amp;RLConfederationId=1" TargetMode="External"/><Relationship Id="rId7" Type="http://schemas.openxmlformats.org/officeDocument/2006/relationships/hyperlink" Target="https://www.iwwfed-ea.org/classic/rl2025/eame/index.php?skier=FRA982023614" TargetMode="External"/><Relationship Id="rId71" Type="http://schemas.openxmlformats.org/officeDocument/2006/relationships/hyperlink" Target="https://ems.iwwf.sport/RankingList/ScoringDetailsWaterSki?Id=84cc88c6-7cef-4207-ad93-1d76cc721149&amp;RankingListLogId=8130597d-3486-4058-8832-2ab5ae1d4810&amp;Event=10&amp;IdRankinglistPlacement=8b73e394-0521-4cba-9291-6999c1050d5d&amp;DisciplineId=7&amp;EventId=10&amp;SeasonId=10&amp;Month=5&amp;RLAgeCategoryId=&amp;Gender=&amp;ConfederationId=&amp;FederationId=&amp;Lastname=&amp;Firstname=&amp;AthleteCode=&amp;RLConfederationId=1" TargetMode="External"/><Relationship Id="rId92" Type="http://schemas.openxmlformats.org/officeDocument/2006/relationships/hyperlink" Target="https://www.iwwfed-ea.org/classic/25FRA005/" TargetMode="External"/><Relationship Id="rId2" Type="http://schemas.openxmlformats.org/officeDocument/2006/relationships/hyperlink" Target="https://ems.iwwf.sport/RankingList/ScoringDetailsWaterSki?Id=87571261-7fb1-4337-94bb-1138ff8e358e&amp;RankingListLogId=6cea50a5-05c8-4ccf-908d-e2b4d61762fd&amp;Event=10&amp;IdRankinglistPlacement=cb9e17ae-dfae-4050-9fdc-b932f82e3643&amp;DisciplineId=7&amp;EventId=10&amp;SeasonId=10&amp;Month=5&amp;RLAgeCategoryId=46&amp;Gender=1&amp;ConfederationId=1&amp;FederationId=&amp;Lastname=&amp;Firstname=&amp;AthleteCode=&amp;RLConfederationId=" TargetMode="External"/><Relationship Id="rId29" Type="http://schemas.openxmlformats.org/officeDocument/2006/relationships/hyperlink" Target="https://www.iwwfed-ea.org/classic/25GBR019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rl2025/eame/index.php?skier=IWF100200001" TargetMode="External"/><Relationship Id="rId21" Type="http://schemas.openxmlformats.org/officeDocument/2006/relationships/hyperlink" Target="https://www.iwwfed-ea.org/classic/25EURO05/" TargetMode="External"/><Relationship Id="rId42" Type="http://schemas.openxmlformats.org/officeDocument/2006/relationships/hyperlink" Target="https://www.iwwfed-ea.org/classic/25FRA014/" TargetMode="External"/><Relationship Id="rId47" Type="http://schemas.openxmlformats.org/officeDocument/2006/relationships/hyperlink" Target="https://www.iwwfed-ea.org/classic/25GBR028/" TargetMode="External"/><Relationship Id="rId63" Type="http://schemas.openxmlformats.org/officeDocument/2006/relationships/hyperlink" Target="https://www.iwwfed-ea.org/classic/rl2025/eame/index.php?skier=BEL982009938" TargetMode="External"/><Relationship Id="rId68" Type="http://schemas.openxmlformats.org/officeDocument/2006/relationships/hyperlink" Target="http://www.iwsftournament.com/homologation/scorebooks/20251014141002Scorebook26S013CS.HTM" TargetMode="External"/><Relationship Id="rId84" Type="http://schemas.openxmlformats.org/officeDocument/2006/relationships/hyperlink" Target="https://www.iwwfed-ea.org/classic/rl2025/eame/index.php?skier=UKR982023838" TargetMode="External"/><Relationship Id="rId89" Type="http://schemas.openxmlformats.org/officeDocument/2006/relationships/hyperlink" Target="https://www.iwwfed-ea.org/classic/25CZE002/" TargetMode="External"/><Relationship Id="rId7" Type="http://schemas.openxmlformats.org/officeDocument/2006/relationships/hyperlink" Target="https://www.iwwfed-ea.org/classic/rl2025/eame/index.php?skier=FRA182014458" TargetMode="External"/><Relationship Id="rId71" Type="http://schemas.openxmlformats.org/officeDocument/2006/relationships/hyperlink" Target="https://www.iwwfed-ea.org/classic/25CZE001/" TargetMode="External"/><Relationship Id="rId92" Type="http://schemas.openxmlformats.org/officeDocument/2006/relationships/hyperlink" Target="https://www.iwwfed-ea.org/classic/25ITA004/" TargetMode="External"/><Relationship Id="rId2" Type="http://schemas.openxmlformats.org/officeDocument/2006/relationships/hyperlink" Target="https://www.iwwfed-ea.org/classic/rl2025/eame/index.php?skier=GBR452014449" TargetMode="External"/><Relationship Id="rId16" Type="http://schemas.openxmlformats.org/officeDocument/2006/relationships/hyperlink" Target="https://www.iwwfed-ea.org/classic/25EURO03/" TargetMode="External"/><Relationship Id="rId29" Type="http://schemas.openxmlformats.org/officeDocument/2006/relationships/hyperlink" Target="https://www.iwwfed-ea.org/classic/rl2025/eame/index.php?skier=GER842022681" TargetMode="External"/><Relationship Id="rId11" Type="http://schemas.openxmlformats.org/officeDocument/2006/relationships/hyperlink" Target="https://www.iwwfed-ea.org/classic/rl2025/eame/index.php?skier=GER842022681" TargetMode="External"/><Relationship Id="rId24" Type="http://schemas.openxmlformats.org/officeDocument/2006/relationships/hyperlink" Target="https://www.iwwfed-ea.org/classic/25EURO03/" TargetMode="External"/><Relationship Id="rId32" Type="http://schemas.openxmlformats.org/officeDocument/2006/relationships/hyperlink" Target="https://www.iwwfed-ea.org/classic/rl2025/eame/index.php?skier=SVK832001600" TargetMode="External"/><Relationship Id="rId37" Type="http://schemas.openxmlformats.org/officeDocument/2006/relationships/hyperlink" Target="https://www.iwwfed-ea.org/classic/rl2025/eame/index.php?skier=ITA792020969" TargetMode="External"/><Relationship Id="rId40" Type="http://schemas.openxmlformats.org/officeDocument/2006/relationships/hyperlink" Target="https://www.iwwfed-ea.org/classic/rl2025/eame/index.php?skier=SUI342019723" TargetMode="External"/><Relationship Id="rId45" Type="http://schemas.openxmlformats.org/officeDocument/2006/relationships/hyperlink" Target="https://www.iwwfed-ea.org/classic/25CZE002/" TargetMode="External"/><Relationship Id="rId53" Type="http://schemas.openxmlformats.org/officeDocument/2006/relationships/hyperlink" Target="http://www.iwsftournament.com/homologation/scorebooks/20250715090703Scorebook25S075CS.HTM" TargetMode="External"/><Relationship Id="rId58" Type="http://schemas.openxmlformats.org/officeDocument/2006/relationships/hyperlink" Target="https://www.iwwfed-ea.org/classic/rl2025/eame/index.php?skier=GBR982015494" TargetMode="External"/><Relationship Id="rId66" Type="http://schemas.openxmlformats.org/officeDocument/2006/relationships/hyperlink" Target="https://www.iwwfed-ea.org/classic/rl2025/eame/index.php?skier=GBR982015602" TargetMode="External"/><Relationship Id="rId74" Type="http://schemas.openxmlformats.org/officeDocument/2006/relationships/hyperlink" Target="https://www.iwwfed-ea.org/classic/25EURO05/" TargetMode="External"/><Relationship Id="rId79" Type="http://schemas.openxmlformats.org/officeDocument/2006/relationships/hyperlink" Target="https://www.iwwfed-ea.org/classic/rl2025/eame/index.php?skier=GBR982015602" TargetMode="External"/><Relationship Id="rId87" Type="http://schemas.openxmlformats.org/officeDocument/2006/relationships/hyperlink" Target="https://www.iwwfed-ea.org/classic/rl2025/eame/index.php?skier=FIN972011266" TargetMode="External"/><Relationship Id="rId102" Type="http://schemas.openxmlformats.org/officeDocument/2006/relationships/hyperlink" Target="https://ems.iwwf.sport/Competitions/Details?Id=a43a6274-eb6c-4ecc-a7cd-b0fd1f506a89" TargetMode="External"/><Relationship Id="rId5" Type="http://schemas.openxmlformats.org/officeDocument/2006/relationships/hyperlink" Target="https://www.iwwfed-ea.org/classic/rl2025/eame/index.php?skier=FRA152018436" TargetMode="External"/><Relationship Id="rId61" Type="http://schemas.openxmlformats.org/officeDocument/2006/relationships/hyperlink" Target="https://www.iwwfed-ea.org/classic/rl2025/eame/index.php?skier=GER982016343" TargetMode="External"/><Relationship Id="rId82" Type="http://schemas.openxmlformats.org/officeDocument/2006/relationships/hyperlink" Target="https://www.iwwfed-ea.org/classic/rl2025/eame/index.php?skier=UKR982023757" TargetMode="External"/><Relationship Id="rId90" Type="http://schemas.openxmlformats.org/officeDocument/2006/relationships/hyperlink" Target="https://www.iwwfed-ea.org/classic/25GBR030/" TargetMode="External"/><Relationship Id="rId95" Type="http://schemas.openxmlformats.org/officeDocument/2006/relationships/hyperlink" Target="https://www.iwwfed-ea.org/classic/25CZE002/" TargetMode="External"/><Relationship Id="rId19" Type="http://schemas.openxmlformats.org/officeDocument/2006/relationships/hyperlink" Target="https://www.iwwfed-ea.org/classic/25FRA206/" TargetMode="External"/><Relationship Id="rId14" Type="http://schemas.openxmlformats.org/officeDocument/2006/relationships/hyperlink" Target="http://www.iwsftournament.com/homologation/scorebooks/20250421080402Scorebook25S059CS.HTM" TargetMode="External"/><Relationship Id="rId22" Type="http://schemas.openxmlformats.org/officeDocument/2006/relationships/hyperlink" Target="https://www.iwwfed-ea.org/classic/25AUT003/" TargetMode="External"/><Relationship Id="rId27" Type="http://schemas.openxmlformats.org/officeDocument/2006/relationships/hyperlink" Target="https://www.iwwfed-ea.org/classic/rl2025/eame/index.php?skier=FRA372017879" TargetMode="External"/><Relationship Id="rId30" Type="http://schemas.openxmlformats.org/officeDocument/2006/relationships/hyperlink" Target="https://www.iwwfed-ea.org/classic/rl2025/eame/index.php?skier=UKR112017726" TargetMode="External"/><Relationship Id="rId35" Type="http://schemas.openxmlformats.org/officeDocument/2006/relationships/hyperlink" Target="https://www.iwwfed-ea.org/classic/rl2025/eame/index.php?skier=UKR302022990" TargetMode="External"/><Relationship Id="rId43" Type="http://schemas.openxmlformats.org/officeDocument/2006/relationships/hyperlink" Target="http://www.iwsftournament.com/homologation/scorebooks/20250512130502Scorebook25S071CS.HTM" TargetMode="External"/><Relationship Id="rId48" Type="http://schemas.openxmlformats.org/officeDocument/2006/relationships/hyperlink" Target="https://www.iwwfed-ea.org/classic/25ITA001/" TargetMode="External"/><Relationship Id="rId56" Type="http://schemas.openxmlformats.org/officeDocument/2006/relationships/hyperlink" Target="https://www.iwwfed-ea.org/classic/rl2025/eame/index.php?skier=UKR302022990" TargetMode="External"/><Relationship Id="rId64" Type="http://schemas.openxmlformats.org/officeDocument/2006/relationships/hyperlink" Target="https://www.iwwfed-ea.org/classic/rl2025/eame/index.php?skier=GRE982018475" TargetMode="External"/><Relationship Id="rId69" Type="http://schemas.openxmlformats.org/officeDocument/2006/relationships/hyperlink" Target="https://www.iwwfed-ea.org/classic/25EURO06/" TargetMode="External"/><Relationship Id="rId77" Type="http://schemas.openxmlformats.org/officeDocument/2006/relationships/hyperlink" Target="https://www.iwwfed-ea.org/classic/rl2025/eame/index.php?skier=IWF100200001" TargetMode="External"/><Relationship Id="rId100" Type="http://schemas.openxmlformats.org/officeDocument/2006/relationships/hyperlink" Target="https://ems.iwwf.sport/RankingList/ScoringDetailsWaterSki?Id=dbf4b8ff-eda3-41df-9c75-ff301cf4261f&amp;RankingListLogId=a7d7f3ba-c964-4913-a3cc-50fc02a907b8&amp;Event=11&amp;IdRankinglistPlacement=e94ea33b-83b1-4315-90be-825b29187c76&amp;DisciplineId=7&amp;EventId=11&amp;SeasonId=10&amp;Month=5&amp;RLAgeCategoryId=&amp;Gender=1&amp;ConfederationId=&amp;FederationId=&amp;Lastname=&amp;Firstname=&amp;AthleteCode=&amp;RLConfederationId=1" TargetMode="External"/><Relationship Id="rId105" Type="http://schemas.openxmlformats.org/officeDocument/2006/relationships/hyperlink" Target="https://ems.iwwf.sport/Competitions/Details?Id=14ad4e0f-2ae8-4c0e-9c70-31e2f25741cf" TargetMode="External"/><Relationship Id="rId8" Type="http://schemas.openxmlformats.org/officeDocument/2006/relationships/hyperlink" Target="https://www.iwwfed-ea.org/classic/rl2025/eame/index.php?skier=CZE542008820" TargetMode="External"/><Relationship Id="rId51" Type="http://schemas.openxmlformats.org/officeDocument/2006/relationships/hyperlink" Target="https://www.iwwfed-ea.org/classic/25SUI003/" TargetMode="External"/><Relationship Id="rId72" Type="http://schemas.openxmlformats.org/officeDocument/2006/relationships/hyperlink" Target="https://www.iwwfed-ea.org/classic/25BEL003/" TargetMode="External"/><Relationship Id="rId80" Type="http://schemas.openxmlformats.org/officeDocument/2006/relationships/hyperlink" Target="https://www.iwwfed-ea.org/classic/rl2025/eame/index.php?skier=SUI982014680" TargetMode="External"/><Relationship Id="rId85" Type="http://schemas.openxmlformats.org/officeDocument/2006/relationships/hyperlink" Target="https://www.iwwfed-ea.org/classic/rl2025/eame/index.php?skier=GRE982018653" TargetMode="External"/><Relationship Id="rId93" Type="http://schemas.openxmlformats.org/officeDocument/2006/relationships/hyperlink" Target="https://www.iwwfed-ea.org/classic/25CZE002/" TargetMode="External"/><Relationship Id="rId98" Type="http://schemas.openxmlformats.org/officeDocument/2006/relationships/hyperlink" Target="https://www.iwwfed-ea.org/classic/25CZE002/" TargetMode="External"/><Relationship Id="rId3" Type="http://schemas.openxmlformats.org/officeDocument/2006/relationships/hyperlink" Target="https://www.iwwfed-ea.org/classic/rl2025/eame/index.php?skier=FRA372017879" TargetMode="External"/><Relationship Id="rId12" Type="http://schemas.openxmlformats.org/officeDocument/2006/relationships/hyperlink" Target="https://www.iwwfed-ea.org/classic/rl2025/eame/index.php?skier=UKR112017726" TargetMode="External"/><Relationship Id="rId17" Type="http://schemas.openxmlformats.org/officeDocument/2006/relationships/hyperlink" Target="https://www.iwwfed-ea.org/classic/25FRA014/" TargetMode="External"/><Relationship Id="rId25" Type="http://schemas.openxmlformats.org/officeDocument/2006/relationships/hyperlink" Target="https://www.iwwfed-ea.org/classic/25EURO03/" TargetMode="External"/><Relationship Id="rId33" Type="http://schemas.openxmlformats.org/officeDocument/2006/relationships/hyperlink" Target="https://www.iwwfed-ea.org/classic/rl2025/eame/index.php?skier=ITA232020050" TargetMode="External"/><Relationship Id="rId38" Type="http://schemas.openxmlformats.org/officeDocument/2006/relationships/hyperlink" Target="https://www.iwwfed-ea.org/classic/rl2025/eame/index.php?skier=GRE382022664" TargetMode="External"/><Relationship Id="rId46" Type="http://schemas.openxmlformats.org/officeDocument/2006/relationships/hyperlink" Target="https://www.iwwfed-ea.org/classic/25IWWF01/" TargetMode="External"/><Relationship Id="rId59" Type="http://schemas.openxmlformats.org/officeDocument/2006/relationships/hyperlink" Target="https://www.iwwfed-ea.org/classic/rl2025/eame/index.php?skier=ITA222022540" TargetMode="External"/><Relationship Id="rId67" Type="http://schemas.openxmlformats.org/officeDocument/2006/relationships/hyperlink" Target="https://www.iwwfed-ea.org/classic/rl2025/eame/index.php?skier=FRA182018435" TargetMode="External"/><Relationship Id="rId103" Type="http://schemas.openxmlformats.org/officeDocument/2006/relationships/hyperlink" Target="https://ems.iwwf.sport/Competitions/Details?Id=9ba15c3c-c348-4314-b552-9893d0dfa5d8" TargetMode="External"/><Relationship Id="rId20" Type="http://schemas.openxmlformats.org/officeDocument/2006/relationships/hyperlink" Target="http://www.iwsftournament.com/homologation/scorebooks/20250208150258Scorebook25ARG002.htm" TargetMode="External"/><Relationship Id="rId41" Type="http://schemas.openxmlformats.org/officeDocument/2006/relationships/hyperlink" Target="http://www.iwsftournament.com/homologation/scorebooks/20250505170502Scorebook25S070CS.HTM" TargetMode="External"/><Relationship Id="rId54" Type="http://schemas.openxmlformats.org/officeDocument/2006/relationships/hyperlink" Target="https://www.iwwfed-ea.org/classic/rl2025/eame/index.php?skier=AUT352019270" TargetMode="External"/><Relationship Id="rId62" Type="http://schemas.openxmlformats.org/officeDocument/2006/relationships/hyperlink" Target="https://www.iwwfed-ea.org/classic/rl2025/eame/index.php?skier=CZE212024157" TargetMode="External"/><Relationship Id="rId70" Type="http://schemas.openxmlformats.org/officeDocument/2006/relationships/hyperlink" Target="https://www.iwwfed-ea.org/classic/25CZE004/" TargetMode="External"/><Relationship Id="rId75" Type="http://schemas.openxmlformats.org/officeDocument/2006/relationships/hyperlink" Target="https://www.iwwfed-ea.org/classic/25EURO06/" TargetMode="External"/><Relationship Id="rId83" Type="http://schemas.openxmlformats.org/officeDocument/2006/relationships/hyperlink" Target="https://www.iwwfed-ea.org/classic/rl2025/eame/index.php?skier=UKR982023756" TargetMode="External"/><Relationship Id="rId88" Type="http://schemas.openxmlformats.org/officeDocument/2006/relationships/hyperlink" Target="https://www.iwwfed-ea.org/classic/rl2025/eame/index.php?skier=UKR982023837" TargetMode="External"/><Relationship Id="rId91" Type="http://schemas.openxmlformats.org/officeDocument/2006/relationships/hyperlink" Target="https://www.iwwfed-ea.org/classic/25SUI003/" TargetMode="External"/><Relationship Id="rId96" Type="http://schemas.openxmlformats.org/officeDocument/2006/relationships/hyperlink" Target="https://www.iwwfed-ea.org/classic/25CZE002/" TargetMode="External"/><Relationship Id="rId1" Type="http://schemas.openxmlformats.org/officeDocument/2006/relationships/hyperlink" Target="https://www.iwwfed-ea.org/classic/rl2025/eame/index.php?skier=FRA762011464" TargetMode="External"/><Relationship Id="rId6" Type="http://schemas.openxmlformats.org/officeDocument/2006/relationships/hyperlink" Target="https://www.iwwfed-ea.org/classic/rl2025/eame/index.php?skier=ITA972013979" TargetMode="External"/><Relationship Id="rId15" Type="http://schemas.openxmlformats.org/officeDocument/2006/relationships/hyperlink" Target="http://www.iwsftournament.com/homologation/scorebooks/20250505170502Scorebook25S070CS.HTM" TargetMode="External"/><Relationship Id="rId23" Type="http://schemas.openxmlformats.org/officeDocument/2006/relationships/hyperlink" Target="http://www.iwsftournament.com/homologation/scorebooks/20250512130502Scorebook25S071CS.HTM" TargetMode="External"/><Relationship Id="rId28" Type="http://schemas.openxmlformats.org/officeDocument/2006/relationships/hyperlink" Target="https://www.iwwfed-ea.org/classic/rl2025/eame/index.php?skier=FRA152018436" TargetMode="External"/><Relationship Id="rId36" Type="http://schemas.openxmlformats.org/officeDocument/2006/relationships/hyperlink" Target="https://www.iwwfed-ea.org/classic/rl2025/eame/index.php?skier=ITA672018451" TargetMode="External"/><Relationship Id="rId49" Type="http://schemas.openxmlformats.org/officeDocument/2006/relationships/hyperlink" Target="https://www.iwwfed-ea.org/classic/25ITA004/" TargetMode="External"/><Relationship Id="rId57" Type="http://schemas.openxmlformats.org/officeDocument/2006/relationships/hyperlink" Target="https://www.iwwfed-ea.org/classic/rl2025/eame/index.php?skier=GRE382022664" TargetMode="External"/><Relationship Id="rId106" Type="http://schemas.openxmlformats.org/officeDocument/2006/relationships/printerSettings" Target="../printerSettings/printerSettings2.bin"/><Relationship Id="rId10" Type="http://schemas.openxmlformats.org/officeDocument/2006/relationships/hyperlink" Target="https://www.iwwfed-ea.org/classic/rl2025/eame/index.php?skier=ITA072007898" TargetMode="External"/><Relationship Id="rId31" Type="http://schemas.openxmlformats.org/officeDocument/2006/relationships/hyperlink" Target="https://www.iwwfed-ea.org/classic/rl2025/eame/index.php?skier=UKR152022995" TargetMode="External"/><Relationship Id="rId44" Type="http://schemas.openxmlformats.org/officeDocument/2006/relationships/hyperlink" Target="https://www.iwwfed-ea.org/classic/25EURO03/" TargetMode="External"/><Relationship Id="rId52" Type="http://schemas.openxmlformats.org/officeDocument/2006/relationships/hyperlink" Target="https://www.iwwfed-ea.org/classic/rl2025/eame/index.php?skier=IWF100200001" TargetMode="External"/><Relationship Id="rId60" Type="http://schemas.openxmlformats.org/officeDocument/2006/relationships/hyperlink" Target="https://www.iwwfed-ea.org/classic/rl2025/eame/index.php?skier=CZE162020505" TargetMode="External"/><Relationship Id="rId65" Type="http://schemas.openxmlformats.org/officeDocument/2006/relationships/hyperlink" Target="https://www.iwwfed-ea.org/classic/rl2025/eame/index.php?skier=UKR982023745" TargetMode="External"/><Relationship Id="rId73" Type="http://schemas.openxmlformats.org/officeDocument/2006/relationships/hyperlink" Target="https://www.iwwfed-ea.org/classic/25EURO06/" TargetMode="External"/><Relationship Id="rId78" Type="http://schemas.openxmlformats.org/officeDocument/2006/relationships/hyperlink" Target="https://www.iwwfed-ea.org/classic/rl2025/eame/index.php?skier=CZE212024157" TargetMode="External"/><Relationship Id="rId81" Type="http://schemas.openxmlformats.org/officeDocument/2006/relationships/hyperlink" Target="https://www.iwwfed-ea.org/classic/rl2025/eame/index.php?skier=AUT982024303" TargetMode="External"/><Relationship Id="rId86" Type="http://schemas.openxmlformats.org/officeDocument/2006/relationships/hyperlink" Target="https://www.iwwfed-ea.org/classic/rl2025/eame/index.php?skier=UKR982023839" TargetMode="External"/><Relationship Id="rId94" Type="http://schemas.openxmlformats.org/officeDocument/2006/relationships/hyperlink" Target="https://www.iwwfed-ea.org/classic/25EURO06/" TargetMode="External"/><Relationship Id="rId99" Type="http://schemas.openxmlformats.org/officeDocument/2006/relationships/hyperlink" Target="https://ems.iwwf.sport/RankingList/ScoringDetailsWaterSki?Id=04885a8d-70f8-46ae-82cf-beb8cfdc46ca&amp;RankingListLogId=a7d7f3ba-c964-4913-a3cc-50fc02a907b8&amp;Event=11&amp;IdRankinglistPlacement=7904db46-8d70-4e70-aeb6-2f61d1e77c06&amp;DisciplineId=7&amp;EventId=11&amp;SeasonId=10&amp;Month=5&amp;RLAgeCategoryId=&amp;Gender=1&amp;ConfederationId=&amp;FederationId=&amp;Lastname=&amp;Firstname=&amp;AthleteCode=&amp;RLConfederationId=1" TargetMode="External"/><Relationship Id="rId101" Type="http://schemas.openxmlformats.org/officeDocument/2006/relationships/hyperlink" Target="https://ems.iwwf.sport/RankingList/ScoringDetailsWaterSki?Id=610382e9-c106-424f-aeb5-ea4ef85bd23e&amp;RankingListLogId=a7d7f3ba-c964-4913-a3cc-50fc02a907b8&amp;Event=11&amp;IdRankinglistPlacement=4258fdbb-9016-4852-b8d1-1f0b01307aee&amp;DisciplineId=7&amp;EventId=11&amp;SeasonId=10&amp;Month=5&amp;RLAgeCategoryId=&amp;Gender=1&amp;ConfederationId=&amp;FederationId=&amp;Lastname=&amp;Firstname=&amp;AthleteCode=&amp;RLConfederationId=1" TargetMode="External"/><Relationship Id="rId4" Type="http://schemas.openxmlformats.org/officeDocument/2006/relationships/hyperlink" Target="https://www.iwwfed-ea.org/classic/rl2025/eame/index.php?skier=UKR492001288" TargetMode="External"/><Relationship Id="rId9" Type="http://schemas.openxmlformats.org/officeDocument/2006/relationships/hyperlink" Target="https://www.iwwfed-ea.org/classic/rl2025/eame/index.php?skier=AUT722017641" TargetMode="External"/><Relationship Id="rId13" Type="http://schemas.openxmlformats.org/officeDocument/2006/relationships/hyperlink" Target="https://www.iwwfed-ea.org/classic/25IWWF04/" TargetMode="External"/><Relationship Id="rId18" Type="http://schemas.openxmlformats.org/officeDocument/2006/relationships/hyperlink" Target="http://www.iwsftournament.com/homologation/scorebooks/20251007211001Scorebook26S022CS.HTM" TargetMode="External"/><Relationship Id="rId39" Type="http://schemas.openxmlformats.org/officeDocument/2006/relationships/hyperlink" Target="https://www.iwwfed-ea.org/classic/rl2025/eame/index.php?skier=AUT352019270" TargetMode="External"/><Relationship Id="rId34" Type="http://schemas.openxmlformats.org/officeDocument/2006/relationships/hyperlink" Target="https://www.iwwfed-ea.org/classic/rl2025/eame/index.php?skier=GBR542018132" TargetMode="External"/><Relationship Id="rId50" Type="http://schemas.openxmlformats.org/officeDocument/2006/relationships/hyperlink" Target="https://www.iwwfed-ea.org/classic/25EURO05/" TargetMode="External"/><Relationship Id="rId55" Type="http://schemas.openxmlformats.org/officeDocument/2006/relationships/hyperlink" Target="https://www.iwwfed-ea.org/classic/rl2025/eame/index.php?skier=UKR152022995" TargetMode="External"/><Relationship Id="rId76" Type="http://schemas.openxmlformats.org/officeDocument/2006/relationships/hyperlink" Target="https://www.iwwfed-ea.org/classic/25FRA217/" TargetMode="External"/><Relationship Id="rId97" Type="http://schemas.openxmlformats.org/officeDocument/2006/relationships/hyperlink" Target="https://www.iwwfed-ea.org/classic/25FIN004/" TargetMode="External"/><Relationship Id="rId104" Type="http://schemas.openxmlformats.org/officeDocument/2006/relationships/hyperlink" Target="https://ems.iwwf.sport/Competitions/Details?Id=9ba15c3c-c348-4314-b552-9893d0dfa5d8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rl2025/eame/index.php?skier=DEN972017088" TargetMode="External"/><Relationship Id="rId21" Type="http://schemas.openxmlformats.org/officeDocument/2006/relationships/hyperlink" Target="https://www.iwwfed-ea.org/classic/rl2025/eame/index.php?skier=AUT352019270" TargetMode="External"/><Relationship Id="rId34" Type="http://schemas.openxmlformats.org/officeDocument/2006/relationships/hyperlink" Target="https://www.iwwfed-ea.org/classic/25IWWF04/" TargetMode="External"/><Relationship Id="rId42" Type="http://schemas.openxmlformats.org/officeDocument/2006/relationships/hyperlink" Target="https://www.iwwfed-ea.org/classic/rl2025/eame/index.php?skier=SUI982014913" TargetMode="External"/><Relationship Id="rId47" Type="http://schemas.openxmlformats.org/officeDocument/2006/relationships/hyperlink" Target="https://www.iwwfed-ea.org/classic/25AUT005/" TargetMode="External"/><Relationship Id="rId50" Type="http://schemas.openxmlformats.org/officeDocument/2006/relationships/hyperlink" Target="https://ems.iwwf.sport/RankingList/ScoringDetailsWaterSki?Id=f0bc156b-342b-4275-a157-f8c32a620f93&amp;RankingListLogId=4994f18f-6462-42dc-8f04-93637ef54810&amp;Event=12&amp;IdRankinglistPlacement=f938364d-6606-400a-8a90-1c2f742b4c7e&amp;DisciplineId=7&amp;EventId=12&amp;SeasonId=10&amp;Month=5&amp;RLAgeCategoryId=&amp;Gender=1&amp;ConfederationId=&amp;FederationId=&amp;Lastname=&amp;Firstname=&amp;AthleteCode=&amp;RLConfederationId=1" TargetMode="External"/><Relationship Id="rId55" Type="http://schemas.openxmlformats.org/officeDocument/2006/relationships/hyperlink" Target="https://ems.iwwf.sport/RankingList/ScoringDetailsWaterSki?Id=dbf4b8ff-eda3-41df-9c75-ff301cf4261f&amp;RankingListLogId=4994f18f-6462-42dc-8f04-93637ef54810&amp;Event=12&amp;IdRankinglistPlacement=2f48a937-91d1-429a-876d-d5098218da06&amp;DisciplineId=7&amp;EventId=12&amp;SeasonId=10&amp;Month=5&amp;RLAgeCategoryId=&amp;Gender=1&amp;ConfederationId=&amp;FederationId=&amp;Lastname=&amp;Firstname=&amp;AthleteCode=&amp;RLConfederationId=1" TargetMode="External"/><Relationship Id="rId63" Type="http://schemas.openxmlformats.org/officeDocument/2006/relationships/hyperlink" Target="https://www.iwwfed-ea.org/classic/25FRA014/" TargetMode="External"/><Relationship Id="rId68" Type="http://schemas.openxmlformats.org/officeDocument/2006/relationships/hyperlink" Target="https://www.iwwfed-ea.org/classic/rl2025/eame/index.php?skier=ITA702024367" TargetMode="External"/><Relationship Id="rId76" Type="http://schemas.openxmlformats.org/officeDocument/2006/relationships/hyperlink" Target="https://www.iwwfed-ea.org/classic/25EURO06/" TargetMode="External"/><Relationship Id="rId84" Type="http://schemas.openxmlformats.org/officeDocument/2006/relationships/hyperlink" Target="https://www.iwwfed-ea.org/classic/rl2025/eame/index.php?skier=AUT982024231" TargetMode="External"/><Relationship Id="rId89" Type="http://schemas.openxmlformats.org/officeDocument/2006/relationships/hyperlink" Target="https://www.iwwfed-ea.org/classic/25ITA001/" TargetMode="External"/><Relationship Id="rId97" Type="http://schemas.openxmlformats.org/officeDocument/2006/relationships/hyperlink" Target="https://www.iwwfed-ea.org/classic/25FIN003/" TargetMode="External"/><Relationship Id="rId7" Type="http://schemas.openxmlformats.org/officeDocument/2006/relationships/hyperlink" Target="https://ems.iwwf.sport/RankingList/ScoringDetailsWaterSki?Id=83c13139-047d-45d2-bedb-180a46b7621b&amp;RankingListLogId=4994f18f-6462-42dc-8f04-93637ef54810&amp;Event=12&amp;IdRankinglistPlacement=a139e7e5-3b4e-4e77-9ede-9716b25fd7ca&amp;DisciplineId=7&amp;EventId=12&amp;SeasonId=10&amp;Month=5&amp;RLAgeCategoryId=&amp;Gender=1&amp;ConfederationId=&amp;FederationId=&amp;Lastname=&amp;Firstname=&amp;AthleteCode=&amp;RLConfederationId=1" TargetMode="External"/><Relationship Id="rId71" Type="http://schemas.openxmlformats.org/officeDocument/2006/relationships/hyperlink" Target="https://ems.iwwf.sport/RankingList/ScoringDetailsWaterSki?Id=cad8a733-2f6a-487f-b332-1f8d33db1648&amp;RankingListLogId=4994f18f-6462-42dc-8f04-93637ef54810&amp;Event=12&amp;IdRankinglistPlacement=9eebe755-2d02-4394-97a9-8ea0a53c5b3d&amp;DisciplineId=7&amp;EventId=12&amp;SeasonId=10&amp;Month=5&amp;RLAgeCategoryId=&amp;Gender=1&amp;ConfederationId=&amp;FederationId=&amp;Lastname=&amp;Firstname=&amp;AthleteCode=&amp;RLConfederationId=1" TargetMode="External"/><Relationship Id="rId92" Type="http://schemas.openxmlformats.org/officeDocument/2006/relationships/hyperlink" Target="https://www.iwwfed-ea.org/classic/rl2025/eame/index.php?skier=UKR982023757" TargetMode="External"/><Relationship Id="rId2" Type="http://schemas.openxmlformats.org/officeDocument/2006/relationships/hyperlink" Target="https://ems.iwwf.sport/RankingList/ScoringDetailsWaterSki?Id=59998431-7e8d-45ae-a829-f52a14f3cfd1&amp;RankingListLogId=4994f18f-6462-42dc-8f04-93637ef54810&amp;Event=12&amp;IdRankinglistPlacement=bfdca515-f2e1-4abe-9ee9-69b2c3dc7751&amp;DisciplineId=7&amp;EventId=12&amp;SeasonId=10&amp;Month=5&amp;RLAgeCategoryId=&amp;Gender=1&amp;ConfederationId=&amp;FederationId=&amp;Lastname=&amp;Firstname=&amp;AthleteCode=&amp;RLConfederationId=1" TargetMode="External"/><Relationship Id="rId16" Type="http://schemas.openxmlformats.org/officeDocument/2006/relationships/hyperlink" Target="https://www.iwwfed-ea.org/classic/rl2025/eame/index.php?skier=IWF100200001" TargetMode="External"/><Relationship Id="rId29" Type="http://schemas.openxmlformats.org/officeDocument/2006/relationships/hyperlink" Target="https://www.iwwfed-ea.org/classic/rl2025/eame/index.php?skier=UKR302022990" TargetMode="External"/><Relationship Id="rId11" Type="http://schemas.openxmlformats.org/officeDocument/2006/relationships/hyperlink" Target="https://ems.iwwf.sport/RankingList/ScoringDetailsWaterSki?Id=38747fe1-b61a-48f0-bd77-a45e15dc13e5&amp;RankingListLogId=4994f18f-6462-42dc-8f04-93637ef54810&amp;Event=12&amp;IdRankinglistPlacement=ca6b2ee0-1583-4014-acc5-d9b292712b3a&amp;DisciplineId=7&amp;EventId=12&amp;SeasonId=10&amp;Month=5&amp;RLAgeCategoryId=&amp;Gender=1&amp;ConfederationId=&amp;FederationId=&amp;Lastname=&amp;Firstname=&amp;AthleteCode=&amp;RLConfederationId=1" TargetMode="External"/><Relationship Id="rId24" Type="http://schemas.openxmlformats.org/officeDocument/2006/relationships/hyperlink" Target="https://www.iwwfed-ea.org/classic/rl2025/eame/index.php?skier=ITA232020050" TargetMode="External"/><Relationship Id="rId32" Type="http://schemas.openxmlformats.org/officeDocument/2006/relationships/hyperlink" Target="http://www.iwsftournament.com/homologation/scorebooks/20250706180702Scorebook25M037CS.HTM" TargetMode="External"/><Relationship Id="rId37" Type="http://schemas.openxmlformats.org/officeDocument/2006/relationships/hyperlink" Target="http://www.iwsftournament.com/homologation/scorebooks/20251014141002Scorebook26S013CS.HTM" TargetMode="External"/><Relationship Id="rId40" Type="http://schemas.openxmlformats.org/officeDocument/2006/relationships/hyperlink" Target="https://www.iwwfed-ea.org/classic/rl2025/eame/index.php?skier=UKR152022995" TargetMode="External"/><Relationship Id="rId45" Type="http://schemas.openxmlformats.org/officeDocument/2006/relationships/hyperlink" Target="https://www.iwwfed-ea.org/classic/25EURO05/" TargetMode="External"/><Relationship Id="rId53" Type="http://schemas.openxmlformats.org/officeDocument/2006/relationships/hyperlink" Target="https://www.iwwfed-ea.org/classic/25SUI005/" TargetMode="External"/><Relationship Id="rId58" Type="http://schemas.openxmlformats.org/officeDocument/2006/relationships/hyperlink" Target="https://www.iwwfed-ea.org/classic/rl2025/eame/index.php?skier=GBR982015494" TargetMode="External"/><Relationship Id="rId66" Type="http://schemas.openxmlformats.org/officeDocument/2006/relationships/hyperlink" Target="https://ems.iwwf.sport/RankingList/ScoringDetailsWaterSki?Id=0a0e90ac-3c18-4f8a-9930-22fa98558daf&amp;RankingListLogId=4994f18f-6462-42dc-8f04-93637ef54810&amp;Event=12&amp;IdRankinglistPlacement=2c477af1-b8f4-4235-a763-1b3651dbe83f&amp;DisciplineId=7&amp;EventId=12&amp;SeasonId=10&amp;Month=5&amp;RLAgeCategoryId=&amp;Gender=1&amp;ConfederationId=&amp;FederationId=&amp;Lastname=&amp;Firstname=&amp;AthleteCode=&amp;RLConfederationId=1" TargetMode="External"/><Relationship Id="rId74" Type="http://schemas.openxmlformats.org/officeDocument/2006/relationships/hyperlink" Target="https://www.iwwfed-ea.org/classic/rl2025/eame/index.php?skier=UKR982023745" TargetMode="External"/><Relationship Id="rId79" Type="http://schemas.openxmlformats.org/officeDocument/2006/relationships/hyperlink" Target="https://www.iwwfed-ea.org/classic/rl2025/eame/index.php?skier=AUT982024303" TargetMode="External"/><Relationship Id="rId87" Type="http://schemas.openxmlformats.org/officeDocument/2006/relationships/hyperlink" Target="https://www.iwwfed-ea.org/classic/rl2025/eame/index.php?skier=SUI982014680" TargetMode="External"/><Relationship Id="rId5" Type="http://schemas.openxmlformats.org/officeDocument/2006/relationships/hyperlink" Target="https://ems.iwwf.sport/RankingList/ScoringDetailsWaterSki?Id=193426ba-3e06-403d-be3a-9fc47d2016a4&amp;RankingListLogId=4994f18f-6462-42dc-8f04-93637ef54810&amp;Event=12&amp;IdRankinglistPlacement=8c24a933-06f1-4fb3-a39f-eea1454b8df5&amp;DisciplineId=7&amp;EventId=12&amp;SeasonId=10&amp;Month=5&amp;RLAgeCategoryId=&amp;Gender=1&amp;ConfederationId=&amp;FederationId=&amp;Lastname=&amp;Firstname=&amp;AthleteCode=&amp;RLConfederationId=1" TargetMode="External"/><Relationship Id="rId61" Type="http://schemas.openxmlformats.org/officeDocument/2006/relationships/hyperlink" Target="https://www.iwwfed-ea.org/classic/rl2025/eame/index.php?skier=FRA182018435" TargetMode="External"/><Relationship Id="rId82" Type="http://schemas.openxmlformats.org/officeDocument/2006/relationships/hyperlink" Target="https://www.iwwfed-ea.org/classic/25ITA004/" TargetMode="External"/><Relationship Id="rId90" Type="http://schemas.openxmlformats.org/officeDocument/2006/relationships/hyperlink" Target="https://www.iwwfed-ea.org/classic/rl2025/eame/index.php?skier=ITA982018187" TargetMode="External"/><Relationship Id="rId95" Type="http://schemas.openxmlformats.org/officeDocument/2006/relationships/hyperlink" Target="https://www.iwwfed-ea.org/classic/25ITA006/" TargetMode="External"/><Relationship Id="rId19" Type="http://schemas.openxmlformats.org/officeDocument/2006/relationships/hyperlink" Target="https://ems.iwwf.sport/Competitions/Details?Id=f9a6997e-666a-45e5-bf90-4327a7a8b609" TargetMode="External"/><Relationship Id="rId14" Type="http://schemas.openxmlformats.org/officeDocument/2006/relationships/hyperlink" Target="https://www.iwwfed-ea.org/classic/rl2025/eame/index.php?skier=FRA762011464" TargetMode="External"/><Relationship Id="rId22" Type="http://schemas.openxmlformats.org/officeDocument/2006/relationships/hyperlink" Target="https://www.iwwfed-ea.org/classic/rl2025/eame/index.php?skier=UKR112017726" TargetMode="External"/><Relationship Id="rId27" Type="http://schemas.openxmlformats.org/officeDocument/2006/relationships/hyperlink" Target="https://www.iwwfed-ea.org/classic/rl2025/eame/index.php?skier=SVK832001600" TargetMode="External"/><Relationship Id="rId30" Type="http://schemas.openxmlformats.org/officeDocument/2006/relationships/hyperlink" Target="https://www.iwwfed-ea.org/classic/25IWWF04/" TargetMode="External"/><Relationship Id="rId35" Type="http://schemas.openxmlformats.org/officeDocument/2006/relationships/hyperlink" Target="https://www.iwwfed-ea.org/classic/25ITA006/" TargetMode="External"/><Relationship Id="rId43" Type="http://schemas.openxmlformats.org/officeDocument/2006/relationships/hyperlink" Target="https://www.iwwfed-ea.org/classic/rl2025/eame/index.php?skier=AUT072022836" TargetMode="External"/><Relationship Id="rId48" Type="http://schemas.openxmlformats.org/officeDocument/2006/relationships/hyperlink" Target="http://www.iwsftournament.com/homologation/scorebooks/20250915100902Scorebook26S012CS.HTM" TargetMode="External"/><Relationship Id="rId56" Type="http://schemas.openxmlformats.org/officeDocument/2006/relationships/hyperlink" Target="https://ems.iwwf.sport/RankingList/ScoringDetailsWaterSki?Id=7676a9af-5f45-482e-8c6c-14311e2da994&amp;RankingListLogId=4994f18f-6462-42dc-8f04-93637ef54810&amp;Event=12&amp;IdRankinglistPlacement=f6ff594a-663a-4b89-b982-d4c86bbe5c89&amp;DisciplineId=7&amp;EventId=12&amp;SeasonId=10&amp;Month=5&amp;RLAgeCategoryId=&amp;Gender=1&amp;ConfederationId=&amp;FederationId=&amp;Lastname=&amp;Firstname=&amp;AthleteCode=&amp;RLConfederationId=1" TargetMode="External"/><Relationship Id="rId64" Type="http://schemas.openxmlformats.org/officeDocument/2006/relationships/hyperlink" Target="https://www.iwwfed-ea.org/classic/rl2025/eame/index.php?skier=ITA222022540" TargetMode="External"/><Relationship Id="rId69" Type="http://schemas.openxmlformats.org/officeDocument/2006/relationships/hyperlink" Target="https://www.iwwfed-ea.org/classic/25SWE004/" TargetMode="External"/><Relationship Id="rId77" Type="http://schemas.openxmlformats.org/officeDocument/2006/relationships/hyperlink" Target="https://www.iwwfed-ea.org/classic/25IWWF04/" TargetMode="External"/><Relationship Id="rId8" Type="http://schemas.openxmlformats.org/officeDocument/2006/relationships/hyperlink" Target="https://ems.iwwf.sport/RankingList/ScoringDetailsWaterSki?Id=9f691625-cd05-4cfe-9f68-3573fa08d594&amp;RankingListLogId=4994f18f-6462-42dc-8f04-93637ef54810&amp;Event=12&amp;IdRankinglistPlacement=5884c0d9-de1a-4dcf-904f-4a3c2837aa7b&amp;DisciplineId=7&amp;EventId=12&amp;SeasonId=10&amp;Month=5&amp;RLAgeCategoryId=&amp;Gender=1&amp;ConfederationId=&amp;FederationId=&amp;Lastname=&amp;Firstname=&amp;AthleteCode=&amp;RLConfederationId=1" TargetMode="External"/><Relationship Id="rId51" Type="http://schemas.openxmlformats.org/officeDocument/2006/relationships/hyperlink" Target="https://ems.iwwf.sport/RankingList/ScoringDetailsWaterSki?Id=6166cf1a-715c-4f06-9682-d32deea68338&amp;RankingListLogId=4994f18f-6462-42dc-8f04-93637ef54810&amp;Event=12&amp;IdRankinglistPlacement=7c685270-7fc6-425e-b406-a16a10334edd&amp;DisciplineId=7&amp;EventId=12&amp;SeasonId=10&amp;Month=5&amp;RLAgeCategoryId=&amp;Gender=1&amp;ConfederationId=&amp;FederationId=&amp;Lastname=&amp;Firstname=&amp;AthleteCode=&amp;RLConfederationId=1" TargetMode="External"/><Relationship Id="rId72" Type="http://schemas.openxmlformats.org/officeDocument/2006/relationships/hyperlink" Target="https://www.iwwfed-ea.org/classic/rl2025/eame/index.php?skier=AUT352019270" TargetMode="External"/><Relationship Id="rId80" Type="http://schemas.openxmlformats.org/officeDocument/2006/relationships/hyperlink" Target="https://www.iwwfed-ea.org/classic/rl2025/eame/index.php?skier=AUT982024237" TargetMode="External"/><Relationship Id="rId85" Type="http://schemas.openxmlformats.org/officeDocument/2006/relationships/hyperlink" Target="https://www.iwwfed-ea.org/classic/25ITA015/" TargetMode="External"/><Relationship Id="rId93" Type="http://schemas.openxmlformats.org/officeDocument/2006/relationships/hyperlink" Target="https://www.iwwfed-ea.org/classic/25CZE002/" TargetMode="External"/><Relationship Id="rId98" Type="http://schemas.openxmlformats.org/officeDocument/2006/relationships/printerSettings" Target="../printerSettings/printerSettings3.bin"/><Relationship Id="rId3" Type="http://schemas.openxmlformats.org/officeDocument/2006/relationships/hyperlink" Target="https://ems.iwwf.sport/RankingList/ScoringDetailsWaterSki?Id=17a53154-0982-4078-8ea9-76add3c01a04&amp;RankingListLogId=4994f18f-6462-42dc-8f04-93637ef54810&amp;Event=12&amp;IdRankinglistPlacement=c2a86f09-39df-4ae9-8cb3-c05ff3125428&amp;DisciplineId=7&amp;EventId=12&amp;SeasonId=10&amp;Month=5&amp;RLAgeCategoryId=&amp;Gender=1&amp;ConfederationId=&amp;FederationId=&amp;Lastname=&amp;Firstname=&amp;AthleteCode=&amp;RLConfederationId=1" TargetMode="External"/><Relationship Id="rId12" Type="http://schemas.openxmlformats.org/officeDocument/2006/relationships/hyperlink" Target="http://www.iwsftournament.com/homologation/scorebooks/20250505170502Scorebook25S070CS.HTM" TargetMode="External"/><Relationship Id="rId17" Type="http://schemas.openxmlformats.org/officeDocument/2006/relationships/hyperlink" Target="http://www.iwsftournament.com/homologation/scorebooks/20250708180703Scorebook25C058CS.HTM" TargetMode="External"/><Relationship Id="rId25" Type="http://schemas.openxmlformats.org/officeDocument/2006/relationships/hyperlink" Target="https://www.iwwfed-ea.org/classic/rl2025/eame/index.php?skier=ITA672018451" TargetMode="External"/><Relationship Id="rId33" Type="http://schemas.openxmlformats.org/officeDocument/2006/relationships/hyperlink" Target="http://www.iwsftournament.com/homologation/scorebooks/20250708180703Scorebook25C058CS.HTM" TargetMode="External"/><Relationship Id="rId38" Type="http://schemas.openxmlformats.org/officeDocument/2006/relationships/hyperlink" Target="https://www.iwwfed-ea.org/classic/25IWWF04/" TargetMode="External"/><Relationship Id="rId46" Type="http://schemas.openxmlformats.org/officeDocument/2006/relationships/hyperlink" Target="https://www.iwwfed-ea.org/classic/25FRA217/" TargetMode="External"/><Relationship Id="rId59" Type="http://schemas.openxmlformats.org/officeDocument/2006/relationships/hyperlink" Target="https://www.iwwfed-ea.org/classic/rl2025/eame/index.php?skier=GBR502024018" TargetMode="External"/><Relationship Id="rId67" Type="http://schemas.openxmlformats.org/officeDocument/2006/relationships/hyperlink" Target="https://www.iwwfed-ea.org/classic/rl2025/eame/index.php?skier=SWE982012513" TargetMode="External"/><Relationship Id="rId20" Type="http://schemas.openxmlformats.org/officeDocument/2006/relationships/hyperlink" Target="https://www.iwwfed-ea.org/classic/rl2025/eame/index.php?skier=GER842022681" TargetMode="External"/><Relationship Id="rId41" Type="http://schemas.openxmlformats.org/officeDocument/2006/relationships/hyperlink" Target="https://www.iwwfed-ea.org/classic/rl2025/eame/index.php?skier=AUT162023997" TargetMode="External"/><Relationship Id="rId54" Type="http://schemas.openxmlformats.org/officeDocument/2006/relationships/hyperlink" Target="https://www.iwwfed-ea.org/classic/rl2025/eame/index.php?skier=SUI422018136" TargetMode="External"/><Relationship Id="rId62" Type="http://schemas.openxmlformats.org/officeDocument/2006/relationships/hyperlink" Target="https://www.iwwfed-ea.org/classic/25IWWF04/" TargetMode="External"/><Relationship Id="rId70" Type="http://schemas.openxmlformats.org/officeDocument/2006/relationships/hyperlink" Target="https://www.iwwfed-ea.org/classic/25ITA006/" TargetMode="External"/><Relationship Id="rId75" Type="http://schemas.openxmlformats.org/officeDocument/2006/relationships/hyperlink" Target="https://www.iwwfed-ea.org/classic/25GEO001/" TargetMode="External"/><Relationship Id="rId83" Type="http://schemas.openxmlformats.org/officeDocument/2006/relationships/hyperlink" Target="https://www.iwwfed-ea.org/classic/25ITA015/" TargetMode="External"/><Relationship Id="rId88" Type="http://schemas.openxmlformats.org/officeDocument/2006/relationships/hyperlink" Target="https://www.iwwfed-ea.org/classic/25SUI005/" TargetMode="External"/><Relationship Id="rId91" Type="http://schemas.openxmlformats.org/officeDocument/2006/relationships/hyperlink" Target="https://www.iwwfed-ea.org/classic/25ITA016/" TargetMode="External"/><Relationship Id="rId96" Type="http://schemas.openxmlformats.org/officeDocument/2006/relationships/hyperlink" Target="https://www.iwwfed-ea.org/classic/rl2025/eame/index.php?skier=FIN972011266" TargetMode="External"/><Relationship Id="rId1" Type="http://schemas.openxmlformats.org/officeDocument/2006/relationships/hyperlink" Target="https://ems.iwwf.sport/RankingList/ScoringDetailsWaterSki?Id=5ba23ef9-947c-4598-b470-3b134ee85725&amp;RankingListLogId=4994f18f-6462-42dc-8f04-93637ef54810&amp;Event=12&amp;IdRankinglistPlacement=b5dbb5e0-94d3-4722-8af7-ab9073f9da33&amp;DisciplineId=7&amp;EventId=12&amp;SeasonId=10&amp;Month=5&amp;RLAgeCategoryId=&amp;Gender=1&amp;ConfederationId=&amp;FederationId=&amp;Lastname=&amp;Firstname=&amp;AthleteCode=&amp;RLConfederationId=1" TargetMode="External"/><Relationship Id="rId6" Type="http://schemas.openxmlformats.org/officeDocument/2006/relationships/hyperlink" Target="https://ems.iwwf.sport/RankingList/ScoringDetailsWaterSki?Id=94cd57f8-7c25-47f2-b87d-15021927f235&amp;RankingListLogId=4994f18f-6462-42dc-8f04-93637ef54810&amp;Event=12&amp;IdRankinglistPlacement=1aac6a7c-3f0f-4886-b214-aac019c698a3&amp;DisciplineId=7&amp;EventId=12&amp;SeasonId=10&amp;Month=5&amp;RLAgeCategoryId=&amp;Gender=1&amp;ConfederationId=&amp;FederationId=&amp;Lastname=&amp;Firstname=&amp;AthleteCode=&amp;RLConfederationId=1" TargetMode="External"/><Relationship Id="rId15" Type="http://schemas.openxmlformats.org/officeDocument/2006/relationships/hyperlink" Target="https://www.iwwfed-ea.org/classic/rl2025/eame/index.php?skier=UKR982023865" TargetMode="External"/><Relationship Id="rId23" Type="http://schemas.openxmlformats.org/officeDocument/2006/relationships/hyperlink" Target="https://www.iwwfed-ea.org/classic/rl2025/eame/index.php?skier=IWF100200001" TargetMode="External"/><Relationship Id="rId28" Type="http://schemas.openxmlformats.org/officeDocument/2006/relationships/hyperlink" Target="https://www.iwwfed-ea.org/classic/rl2025/eame/index.php?skier=GER692019970" TargetMode="External"/><Relationship Id="rId36" Type="http://schemas.openxmlformats.org/officeDocument/2006/relationships/hyperlink" Target="https://www.iwwfed-ea.org/classic/25ITA001/" TargetMode="External"/><Relationship Id="rId49" Type="http://schemas.openxmlformats.org/officeDocument/2006/relationships/hyperlink" Target="https://www.iwwfed-ea.org/classic/25EURO03/" TargetMode="External"/><Relationship Id="rId57" Type="http://schemas.openxmlformats.org/officeDocument/2006/relationships/hyperlink" Target="https://ems.iwwf.sport/RankingList/ScoringDetailsWaterSki?Id=94729a7d-4b17-429d-a324-e93b77c87753&amp;RankingListLogId=4994f18f-6462-42dc-8f04-93637ef54810&amp;Event=12&amp;IdRankinglistPlacement=560dbed4-7172-4ca1-835f-d543aa61ae0a&amp;DisciplineId=7&amp;EventId=12&amp;SeasonId=10&amp;Month=5&amp;RLAgeCategoryId=&amp;Gender=1&amp;ConfederationId=&amp;FederationId=&amp;Lastname=&amp;Firstname=&amp;AthleteCode=&amp;RLConfederationId=1" TargetMode="External"/><Relationship Id="rId10" Type="http://schemas.openxmlformats.org/officeDocument/2006/relationships/hyperlink" Target="https://ems.iwwf.sport/RankingList/ScoringDetailsWaterSki?Id=e3057357-3904-42fa-a94b-f875c9caad3e&amp;RankingListLogId=4994f18f-6462-42dc-8f04-93637ef54810&amp;Event=12&amp;IdRankinglistPlacement=1e9f85d2-8bfc-4443-943c-286feb640036&amp;DisciplineId=7&amp;EventId=12&amp;SeasonId=10&amp;Month=5&amp;RLAgeCategoryId=&amp;Gender=1&amp;ConfederationId=&amp;FederationId=&amp;Lastname=&amp;Firstname=&amp;AthleteCode=&amp;RLConfederationId=1" TargetMode="External"/><Relationship Id="rId31" Type="http://schemas.openxmlformats.org/officeDocument/2006/relationships/hyperlink" Target="https://www.iwwfed-ea.org/classic/25EURO05/" TargetMode="External"/><Relationship Id="rId44" Type="http://schemas.openxmlformats.org/officeDocument/2006/relationships/hyperlink" Target="https://www.iwwfed-ea.org/classic/rl2025/eame/index.php?skier=CZE372022923" TargetMode="External"/><Relationship Id="rId52" Type="http://schemas.openxmlformats.org/officeDocument/2006/relationships/hyperlink" Target="https://ems.iwwf.sport/RankingList/ScoringDetailsWaterSki?Id=9ba2ebea-31e3-4738-bbc0-3d88ad814c7d&amp;RankingListLogId=4994f18f-6462-42dc-8f04-93637ef54810&amp;Event=12&amp;IdRankinglistPlacement=97f568c7-0e9d-4bf6-b7d9-1913123bfc4a&amp;DisciplineId=7&amp;EventId=12&amp;SeasonId=10&amp;Month=5&amp;RLAgeCategoryId=&amp;Gender=1&amp;ConfederationId=&amp;FederationId=&amp;Lastname=&amp;Firstname=&amp;AthleteCode=&amp;RLConfederationId=1" TargetMode="External"/><Relationship Id="rId60" Type="http://schemas.openxmlformats.org/officeDocument/2006/relationships/hyperlink" Target="https://www.iwwfed-ea.org/classic/rl2025/eame/index.php?skier=CZE162020505" TargetMode="External"/><Relationship Id="rId65" Type="http://schemas.openxmlformats.org/officeDocument/2006/relationships/hyperlink" Target="https://www.iwwfed-ea.org/classic/25ITA006/" TargetMode="External"/><Relationship Id="rId73" Type="http://schemas.openxmlformats.org/officeDocument/2006/relationships/hyperlink" Target="https://www.iwwfed-ea.org/classic/rl2025/eame/index.php?skier=GER982016388" TargetMode="External"/><Relationship Id="rId78" Type="http://schemas.openxmlformats.org/officeDocument/2006/relationships/hyperlink" Target="https://www.iwwfed-ea.org/classic/rl2025/eame/index.php?skier=POL982020535" TargetMode="External"/><Relationship Id="rId81" Type="http://schemas.openxmlformats.org/officeDocument/2006/relationships/hyperlink" Target="https://www.iwwfed-ea.org/classic/25GER003/" TargetMode="External"/><Relationship Id="rId86" Type="http://schemas.openxmlformats.org/officeDocument/2006/relationships/hyperlink" Target="https://www.iwwfed-ea.org/classic/rl2025/eame/index.php?skier=SUI982014853" TargetMode="External"/><Relationship Id="rId94" Type="http://schemas.openxmlformats.org/officeDocument/2006/relationships/hyperlink" Target="https://www.iwwfed-ea.org/classic/rl2025/eame/index.php?skier=SUI982014852" TargetMode="External"/><Relationship Id="rId4" Type="http://schemas.openxmlformats.org/officeDocument/2006/relationships/hyperlink" Target="https://ems.iwwf.sport/RankingList/ScoringDetailsWaterSki?Id=99fa3e25-47ff-4c62-88c0-25c6bebc9c81&amp;RankingListLogId=4994f18f-6462-42dc-8f04-93637ef54810&amp;Event=12&amp;IdRankinglistPlacement=54920768-71fb-4c84-bc81-5108dfb99e82&amp;DisciplineId=7&amp;EventId=12&amp;SeasonId=10&amp;Month=5&amp;RLAgeCategoryId=&amp;Gender=1&amp;ConfederationId=&amp;FederationId=&amp;Lastname=&amp;Firstname=&amp;AthleteCode=&amp;RLConfederationId=1" TargetMode="External"/><Relationship Id="rId9" Type="http://schemas.openxmlformats.org/officeDocument/2006/relationships/hyperlink" Target="https://ems.iwwf.sport/RankingList/ScoringDetailsWaterSki?Id=33c5520a-13e6-4fda-a88c-8ef2c83edb53&amp;RankingListLogId=4994f18f-6462-42dc-8f04-93637ef54810&amp;Event=12&amp;IdRankinglistPlacement=72e4aaf0-c60a-47d3-b8f1-603d236eae22&amp;DisciplineId=7&amp;EventId=12&amp;SeasonId=10&amp;Month=5&amp;RLAgeCategoryId=&amp;Gender=1&amp;ConfederationId=&amp;FederationId=&amp;Lastname=&amp;Firstname=&amp;AthleteCode=&amp;RLConfederationId=1" TargetMode="External"/><Relationship Id="rId13" Type="http://schemas.openxmlformats.org/officeDocument/2006/relationships/hyperlink" Target="https://www.iwwfed-ea.org/classic/rl2025/eame/index.php?skier=FRA182014458" TargetMode="External"/><Relationship Id="rId18" Type="http://schemas.openxmlformats.org/officeDocument/2006/relationships/hyperlink" Target="https://www.iwwfed-ea.org/classic/25IWWF04/" TargetMode="External"/><Relationship Id="rId39" Type="http://schemas.openxmlformats.org/officeDocument/2006/relationships/hyperlink" Target="https://www.iwwfed-ea.org/classic/25IWWF04/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25ITA004/" TargetMode="External"/><Relationship Id="rId117" Type="http://schemas.openxmlformats.org/officeDocument/2006/relationships/hyperlink" Target="http://www.iwsftournament.com/homologation/scorebooks/20251014141002Scorebook26S013CS.HTM" TargetMode="External"/><Relationship Id="rId21" Type="http://schemas.openxmlformats.org/officeDocument/2006/relationships/hyperlink" Target="https://www.iwwfed-ea.org/classic/rl2025/eame/index.php?skier=GRE982018475" TargetMode="External"/><Relationship Id="rId42" Type="http://schemas.openxmlformats.org/officeDocument/2006/relationships/hyperlink" Target="https://www.iwwfed-ea.org/classic/rl2025/eame/index.php?skier=UKR982023756" TargetMode="External"/><Relationship Id="rId47" Type="http://schemas.openxmlformats.org/officeDocument/2006/relationships/hyperlink" Target="https://www.iwwfed-ea.org/classic/rl2025/eame/index.php?skier=FIN972011266" TargetMode="External"/><Relationship Id="rId63" Type="http://schemas.openxmlformats.org/officeDocument/2006/relationships/hyperlink" Target="https://www.iwwfed-ea.org/classic/25EURO06/" TargetMode="External"/><Relationship Id="rId68" Type="http://schemas.openxmlformats.org/officeDocument/2006/relationships/hyperlink" Target="https://www.iwwfed-ea.org/classic/rl2025/eame/index.php?skier=FRA082020249" TargetMode="External"/><Relationship Id="rId84" Type="http://schemas.openxmlformats.org/officeDocument/2006/relationships/hyperlink" Target="https://www.iwwfed-ea.org/classic/25GRE006/" TargetMode="External"/><Relationship Id="rId89" Type="http://schemas.openxmlformats.org/officeDocument/2006/relationships/hyperlink" Target="http://www.iwsftournament.com/homologation/scorebooks/20251028081001Scorebook26S051CS.HTM" TargetMode="External"/><Relationship Id="rId112" Type="http://schemas.openxmlformats.org/officeDocument/2006/relationships/hyperlink" Target="https://www.iwwfed-ea.org/classic/rl2025/eame/index.php?skier=IWF100200008" TargetMode="External"/><Relationship Id="rId16" Type="http://schemas.openxmlformats.org/officeDocument/2006/relationships/hyperlink" Target="https://www.iwwfed-ea.org/classic/25AUT006/" TargetMode="External"/><Relationship Id="rId107" Type="http://schemas.openxmlformats.org/officeDocument/2006/relationships/hyperlink" Target="https://www.iwwfed-ea.org/classic/rl2025/eame/index.php?skier=CZE542008820" TargetMode="External"/><Relationship Id="rId11" Type="http://schemas.openxmlformats.org/officeDocument/2006/relationships/hyperlink" Target="https://www.iwwfed-ea.org/classic/25AUT006/" TargetMode="External"/><Relationship Id="rId32" Type="http://schemas.openxmlformats.org/officeDocument/2006/relationships/hyperlink" Target="https://www.iwwfed-ea.org/classic/25AUT002/" TargetMode="External"/><Relationship Id="rId37" Type="http://schemas.openxmlformats.org/officeDocument/2006/relationships/hyperlink" Target="https://www.iwwfed-ea.org/classic/rl2025/eame/index.php?skier=POL982020535" TargetMode="External"/><Relationship Id="rId53" Type="http://schemas.openxmlformats.org/officeDocument/2006/relationships/hyperlink" Target="https://www.iwwfed-ea.org/classic/25ITA001/" TargetMode="External"/><Relationship Id="rId58" Type="http://schemas.openxmlformats.org/officeDocument/2006/relationships/hyperlink" Target="https://www.iwwfed-ea.org/classic/25EURO06/" TargetMode="External"/><Relationship Id="rId74" Type="http://schemas.openxmlformats.org/officeDocument/2006/relationships/hyperlink" Target="https://www.iwwfed-ea.org/classic/rl2025/eame/index.php?skier=GBR542018132" TargetMode="External"/><Relationship Id="rId79" Type="http://schemas.openxmlformats.org/officeDocument/2006/relationships/hyperlink" Target="http://www.iwsftournament.com/homologation/scorebooks/20250706180702Scorebook25M037CS.HTM" TargetMode="External"/><Relationship Id="rId102" Type="http://schemas.openxmlformats.org/officeDocument/2006/relationships/hyperlink" Target="https://www.iwwfed-ea.org/classic/rl2025/eame/index.php?skier=UKR492001288" TargetMode="External"/><Relationship Id="rId123" Type="http://schemas.openxmlformats.org/officeDocument/2006/relationships/hyperlink" Target="https://ems.iwwf.sport/Competitions/Details?Id=86dd662c-8688-4dca-a3f5-317ef0ab500d" TargetMode="External"/><Relationship Id="rId128" Type="http://schemas.openxmlformats.org/officeDocument/2006/relationships/printerSettings" Target="../printerSettings/printerSettings4.bin"/><Relationship Id="rId5" Type="http://schemas.openxmlformats.org/officeDocument/2006/relationships/hyperlink" Target="https://iwwfed-ea.org/classic/rl2025/eame/index.php?skier=UKR982023755" TargetMode="External"/><Relationship Id="rId90" Type="http://schemas.openxmlformats.org/officeDocument/2006/relationships/hyperlink" Target="https://www.iwwfed-ea.org/classic/25IWWF04/" TargetMode="External"/><Relationship Id="rId95" Type="http://schemas.openxmlformats.org/officeDocument/2006/relationships/hyperlink" Target="http://www.iwsftournament.com/homologation/scorebooks/20250208150258Scorebook25ARG002.htm" TargetMode="External"/><Relationship Id="rId19" Type="http://schemas.openxmlformats.org/officeDocument/2006/relationships/hyperlink" Target="https://www.iwwfed-ea.org/classic/rl2025/eame/index.php?skier=IWF100200021" TargetMode="External"/><Relationship Id="rId14" Type="http://schemas.openxmlformats.org/officeDocument/2006/relationships/hyperlink" Target="https://www.iwwfed-ea.org/classic/25AUT003/" TargetMode="External"/><Relationship Id="rId22" Type="http://schemas.openxmlformats.org/officeDocument/2006/relationships/hyperlink" Target="https://www.iwwfed-ea.org/classic/25GRE006/" TargetMode="External"/><Relationship Id="rId27" Type="http://schemas.openxmlformats.org/officeDocument/2006/relationships/hyperlink" Target="https://www.iwwfed-ea.org/classic/rl2025/eame/index.php?skier=IWF100200032" TargetMode="External"/><Relationship Id="rId30" Type="http://schemas.openxmlformats.org/officeDocument/2006/relationships/hyperlink" Target="https://www.iwwfed-ea.org/classic/25ITA004/" TargetMode="External"/><Relationship Id="rId35" Type="http://schemas.openxmlformats.org/officeDocument/2006/relationships/hyperlink" Target="https://www.iwwfed-ea.org/classic/rl2025/eame/index.php?skier=FRA982024837" TargetMode="External"/><Relationship Id="rId43" Type="http://schemas.openxmlformats.org/officeDocument/2006/relationships/hyperlink" Target="https://www.iwwfed-ea.org/classic/rl2025/eame/index.php?skier=POL982020535" TargetMode="External"/><Relationship Id="rId48" Type="http://schemas.openxmlformats.org/officeDocument/2006/relationships/hyperlink" Target="https://www.iwwfed-ea.org/classic/rl2025/eame/index.php?skier=UKR982023757" TargetMode="External"/><Relationship Id="rId56" Type="http://schemas.openxmlformats.org/officeDocument/2006/relationships/hyperlink" Target="https://www.iwwfed-ea.org/classic/25EURO06/" TargetMode="External"/><Relationship Id="rId64" Type="http://schemas.openxmlformats.org/officeDocument/2006/relationships/hyperlink" Target="https://www.iwwfed-ea.org/classic/25FRA016/" TargetMode="External"/><Relationship Id="rId69" Type="http://schemas.openxmlformats.org/officeDocument/2006/relationships/hyperlink" Target="https://www.iwwfed-ea.org/classic/rl2025/eame/index.php?skier=ITA672018451" TargetMode="External"/><Relationship Id="rId77" Type="http://schemas.openxmlformats.org/officeDocument/2006/relationships/hyperlink" Target="https://www.iwwfed-ea.org/classic/25EURO03/" TargetMode="External"/><Relationship Id="rId100" Type="http://schemas.openxmlformats.org/officeDocument/2006/relationships/hyperlink" Target="https://www.iwwfed-ea.org/classic/rl2025/eame/index.php?skier=FRA762011464" TargetMode="External"/><Relationship Id="rId105" Type="http://schemas.openxmlformats.org/officeDocument/2006/relationships/hyperlink" Target="https://www.iwwfed-ea.org/classic/rl2025/eame/index.php?skier=AUT902017538" TargetMode="External"/><Relationship Id="rId113" Type="http://schemas.openxmlformats.org/officeDocument/2006/relationships/hyperlink" Target="https://www.iwwfed-ea.org/classic/rl2025/eame/index.php?skier=UKR152022995" TargetMode="External"/><Relationship Id="rId118" Type="http://schemas.openxmlformats.org/officeDocument/2006/relationships/hyperlink" Target="https://www.iwwfed-ea.org/classic/rl2025/eame/index.php?skier=CZE162020505" TargetMode="External"/><Relationship Id="rId126" Type="http://schemas.openxmlformats.org/officeDocument/2006/relationships/hyperlink" Target="https://ems.iwwf.sport/Competitions/Details?Id=9ba15c3c-c348-4314-b552-9893d0dfa5d8" TargetMode="External"/><Relationship Id="rId8" Type="http://schemas.openxmlformats.org/officeDocument/2006/relationships/hyperlink" Target="https://www.iwwfed-ea.org/classic/25ITA015/" TargetMode="External"/><Relationship Id="rId51" Type="http://schemas.openxmlformats.org/officeDocument/2006/relationships/hyperlink" Target="https://www.iwwfed-ea.org/classic/25GER003/" TargetMode="External"/><Relationship Id="rId72" Type="http://schemas.openxmlformats.org/officeDocument/2006/relationships/hyperlink" Target="https://www.iwwfed-ea.org/classic/rl2025/eame/index.php?skier=SVK832001600" TargetMode="External"/><Relationship Id="rId80" Type="http://schemas.openxmlformats.org/officeDocument/2006/relationships/hyperlink" Target="https://www.iwwfed-ea.org/classic/25FRA014/" TargetMode="External"/><Relationship Id="rId85" Type="http://schemas.openxmlformats.org/officeDocument/2006/relationships/hyperlink" Target="https://www.iwwfed-ea.org/classic/25FRA005/" TargetMode="External"/><Relationship Id="rId93" Type="http://schemas.openxmlformats.org/officeDocument/2006/relationships/hyperlink" Target="http://www.iwsftournament.com/homologation/scorebooks/20251014141002Scorebook26S013CS.HTM" TargetMode="External"/><Relationship Id="rId98" Type="http://schemas.openxmlformats.org/officeDocument/2006/relationships/hyperlink" Target="https://www.iwwfed-ea.org/classic/25IWWF04/" TargetMode="External"/><Relationship Id="rId121" Type="http://schemas.openxmlformats.org/officeDocument/2006/relationships/hyperlink" Target="https://ems.iwwf.sport/Competitions/Details?Id=f9a6997e-666a-45e5-bf90-4327a7a8b609" TargetMode="External"/><Relationship Id="rId3" Type="http://schemas.openxmlformats.org/officeDocument/2006/relationships/hyperlink" Target="https://iwwfed-ea.org/classic/rl2025/eame/index.php?skier=GRE982018487" TargetMode="External"/><Relationship Id="rId12" Type="http://schemas.openxmlformats.org/officeDocument/2006/relationships/hyperlink" Target="https://www.iwwfed-ea.org/classic/25GBR012/" TargetMode="External"/><Relationship Id="rId17" Type="http://schemas.openxmlformats.org/officeDocument/2006/relationships/hyperlink" Target="https://www.iwwfed-ea.org/classic/25EURO05/" TargetMode="External"/><Relationship Id="rId25" Type="http://schemas.openxmlformats.org/officeDocument/2006/relationships/hyperlink" Target="https://www.iwwfed-ea.org/classic/rl2025/eame/index.php?skier=AUT982024303" TargetMode="External"/><Relationship Id="rId33" Type="http://schemas.openxmlformats.org/officeDocument/2006/relationships/hyperlink" Target="https://www.iwwfed-ea.org/classic/rl2025/eame/index.php?skier=UKR982023756" TargetMode="External"/><Relationship Id="rId38" Type="http://schemas.openxmlformats.org/officeDocument/2006/relationships/hyperlink" Target="https://www.iwwfed-ea.org/classic/25GER003/" TargetMode="External"/><Relationship Id="rId46" Type="http://schemas.openxmlformats.org/officeDocument/2006/relationships/hyperlink" Target="https://www.iwwfed-ea.org/classic/rl2025/eame/index.php?skier=AUT982024231" TargetMode="External"/><Relationship Id="rId59" Type="http://schemas.openxmlformats.org/officeDocument/2006/relationships/hyperlink" Target="https://www.iwwfed-ea.org/classic/25FRA014/" TargetMode="External"/><Relationship Id="rId67" Type="http://schemas.openxmlformats.org/officeDocument/2006/relationships/hyperlink" Target="https://www.iwwfed-ea.org/classic/rl2025/eame/index.php?skier=FRA152018436" TargetMode="External"/><Relationship Id="rId103" Type="http://schemas.openxmlformats.org/officeDocument/2006/relationships/hyperlink" Target="https://www.iwwfed-ea.org/classic/rl2025/eame/index.php?skier=GER842022681" TargetMode="External"/><Relationship Id="rId108" Type="http://schemas.openxmlformats.org/officeDocument/2006/relationships/hyperlink" Target="https://www.iwwfed-ea.org/classic/rl2025/eame/index.php?skier=FRA152018436" TargetMode="External"/><Relationship Id="rId116" Type="http://schemas.openxmlformats.org/officeDocument/2006/relationships/hyperlink" Target="https://www.iwwfed-ea.org/classic/rl2025/eame/index.php?skier=GBR982015494" TargetMode="External"/><Relationship Id="rId124" Type="http://schemas.openxmlformats.org/officeDocument/2006/relationships/hyperlink" Target="https://ems.iwwf.sport/Competitions/Details?Id=9ba15c3c-c348-4314-b552-9893d0dfa5d8" TargetMode="External"/><Relationship Id="rId20" Type="http://schemas.openxmlformats.org/officeDocument/2006/relationships/hyperlink" Target="https://www.iwwfed-ea.org/classic/25EURO06/" TargetMode="External"/><Relationship Id="rId41" Type="http://schemas.openxmlformats.org/officeDocument/2006/relationships/hyperlink" Target="https://www.iwwfed-ea.org/classic/rl2025/eame/index.php?skier=AUT982024303" TargetMode="External"/><Relationship Id="rId54" Type="http://schemas.openxmlformats.org/officeDocument/2006/relationships/hyperlink" Target="https://www.iwwfed-ea.org/classic/25ITA015/" TargetMode="External"/><Relationship Id="rId62" Type="http://schemas.openxmlformats.org/officeDocument/2006/relationships/hyperlink" Target="https://www.iwwfed-ea.org/classic/25ITA006/" TargetMode="External"/><Relationship Id="rId70" Type="http://schemas.openxmlformats.org/officeDocument/2006/relationships/hyperlink" Target="https://www.iwwfed-ea.org/classic/rl2025/eame/index.php?skier=UKR152022995" TargetMode="External"/><Relationship Id="rId75" Type="http://schemas.openxmlformats.org/officeDocument/2006/relationships/hyperlink" Target="https://www.iwwfed-ea.org/classic/rl2025/eame/index.php?skier=AUT352019270" TargetMode="External"/><Relationship Id="rId83" Type="http://schemas.openxmlformats.org/officeDocument/2006/relationships/hyperlink" Target="http://www.iwsftournament.com/homologation/scorebooks/20250722080702Scorebook25S068CS.HTM" TargetMode="External"/><Relationship Id="rId88" Type="http://schemas.openxmlformats.org/officeDocument/2006/relationships/hyperlink" Target="https://www.iwwfed-ea.org/classic/25IWWF04/" TargetMode="External"/><Relationship Id="rId91" Type="http://schemas.openxmlformats.org/officeDocument/2006/relationships/hyperlink" Target="https://www.iwwfed-ea.org/classic/25IWWF04/" TargetMode="External"/><Relationship Id="rId96" Type="http://schemas.openxmlformats.org/officeDocument/2006/relationships/hyperlink" Target="https://www.iwwfed-ea.org/classic/25FRA014/" TargetMode="External"/><Relationship Id="rId111" Type="http://schemas.openxmlformats.org/officeDocument/2006/relationships/hyperlink" Target="https://www.iwwfed-ea.org/classic/rl2025/eame/index.php?skier=GBR362010184" TargetMode="External"/><Relationship Id="rId1" Type="http://schemas.openxmlformats.org/officeDocument/2006/relationships/hyperlink" Target="https://iwwfed-ea.org/classic/rl2025/eame/index.php?skier=SVK862020805" TargetMode="External"/><Relationship Id="rId6" Type="http://schemas.openxmlformats.org/officeDocument/2006/relationships/hyperlink" Target="https://iwwfed-ea.org/classic/rl2025/eame/index.php?skier=AUT982024296" TargetMode="External"/><Relationship Id="rId15" Type="http://schemas.openxmlformats.org/officeDocument/2006/relationships/hyperlink" Target="https://www.iwwfed-ea.org/classic/25EURO06/" TargetMode="External"/><Relationship Id="rId23" Type="http://schemas.openxmlformats.org/officeDocument/2006/relationships/hyperlink" Target="https://www.iwwfed-ea.org/classic/rl2025/eame/index.php?skier=UKR982023745" TargetMode="External"/><Relationship Id="rId28" Type="http://schemas.openxmlformats.org/officeDocument/2006/relationships/hyperlink" Target="https://www.iwwfed-ea.org/classic/25EURO06/" TargetMode="External"/><Relationship Id="rId36" Type="http://schemas.openxmlformats.org/officeDocument/2006/relationships/hyperlink" Target="https://www.iwwfed-ea.org/classic/25EURO06/" TargetMode="External"/><Relationship Id="rId49" Type="http://schemas.openxmlformats.org/officeDocument/2006/relationships/hyperlink" Target="https://www.iwwfed-ea.org/classic/25ITA004/" TargetMode="External"/><Relationship Id="rId57" Type="http://schemas.openxmlformats.org/officeDocument/2006/relationships/hyperlink" Target="https://www.iwwfed-ea.org/classic/rl2025/eame/index.php?skier=IWF100200021" TargetMode="External"/><Relationship Id="rId106" Type="http://schemas.openxmlformats.org/officeDocument/2006/relationships/hyperlink" Target="https://www.iwwfed-ea.org/classic/rl2025/eame/index.php?skier=UKR112017726" TargetMode="External"/><Relationship Id="rId114" Type="http://schemas.openxmlformats.org/officeDocument/2006/relationships/hyperlink" Target="https://www.iwwfed-ea.org/classic/rl2025/eame/index.php?skier=GRE382022664" TargetMode="External"/><Relationship Id="rId119" Type="http://schemas.openxmlformats.org/officeDocument/2006/relationships/hyperlink" Target="https://www.iwwfed-ea.org/classic/25IWWF04/" TargetMode="External"/><Relationship Id="rId127" Type="http://schemas.openxmlformats.org/officeDocument/2006/relationships/hyperlink" Target="https://ems.iwwf.sport/Competitions/Details?Id=86dd662c-8688-4dca-a3f5-317ef0ab500d" TargetMode="External"/><Relationship Id="rId10" Type="http://schemas.openxmlformats.org/officeDocument/2006/relationships/hyperlink" Target="https://www.iwwfed-ea.org/classic/25AUT006/" TargetMode="External"/><Relationship Id="rId31" Type="http://schemas.openxmlformats.org/officeDocument/2006/relationships/hyperlink" Target="https://www.iwwfed-ea.org/classic/rl2025/eame/index.php?skier=GER982016388" TargetMode="External"/><Relationship Id="rId44" Type="http://schemas.openxmlformats.org/officeDocument/2006/relationships/hyperlink" Target="https://www.iwwfed-ea.org/classic/rl2025/eame/index.php?skier=AUT982024237" TargetMode="External"/><Relationship Id="rId52" Type="http://schemas.openxmlformats.org/officeDocument/2006/relationships/hyperlink" Target="https://www.iwwfed-ea.org/classic/25AUT006/" TargetMode="External"/><Relationship Id="rId60" Type="http://schemas.openxmlformats.org/officeDocument/2006/relationships/hyperlink" Target="https://www.iwwfed-ea.org/classic/25ITA006/" TargetMode="External"/><Relationship Id="rId65" Type="http://schemas.openxmlformats.org/officeDocument/2006/relationships/hyperlink" Target="https://www.iwwfed-ea.org/classic/rl2025/eame/index.php?skier=GER842022681" TargetMode="External"/><Relationship Id="rId73" Type="http://schemas.openxmlformats.org/officeDocument/2006/relationships/hyperlink" Target="https://www.iwwfed-ea.org/classic/rl2025/eame/index.php?skier=GRE382022664" TargetMode="External"/><Relationship Id="rId78" Type="http://schemas.openxmlformats.org/officeDocument/2006/relationships/hyperlink" Target="https://www.iwwfed-ea.org/classic/25IWWF04/" TargetMode="External"/><Relationship Id="rId81" Type="http://schemas.openxmlformats.org/officeDocument/2006/relationships/hyperlink" Target="https://www.iwwfed-ea.org/classic/25EURO05/" TargetMode="External"/><Relationship Id="rId86" Type="http://schemas.openxmlformats.org/officeDocument/2006/relationships/hyperlink" Target="https://www.iwwfed-ea.org/classic/25EURO05/" TargetMode="External"/><Relationship Id="rId94" Type="http://schemas.openxmlformats.org/officeDocument/2006/relationships/hyperlink" Target="http://www.iwsftournament.com/homologation/scorebooks/20250706180702Scorebook25M037CS.HTM" TargetMode="External"/><Relationship Id="rId99" Type="http://schemas.openxmlformats.org/officeDocument/2006/relationships/hyperlink" Target="https://www.iwwfed-ea.org/classic/25IWWF04/" TargetMode="External"/><Relationship Id="rId101" Type="http://schemas.openxmlformats.org/officeDocument/2006/relationships/hyperlink" Target="https://www.iwwfed-ea.org/classic/rl2025/eame/index.php?skier=ITA972013979" TargetMode="External"/><Relationship Id="rId122" Type="http://schemas.openxmlformats.org/officeDocument/2006/relationships/hyperlink" Target="https://ems.iwwf.sport/Competitions/Details?Id=be33590a-c283-4ca2-8f8f-0f2bfae15411" TargetMode="External"/><Relationship Id="rId4" Type="http://schemas.openxmlformats.org/officeDocument/2006/relationships/hyperlink" Target="https://iwwfed-ea.org/classic/rl2025/eame/index.php?skier=IWF100200014" TargetMode="External"/><Relationship Id="rId9" Type="http://schemas.openxmlformats.org/officeDocument/2006/relationships/hyperlink" Target="https://www.iwwfed-ea.org/classic/25AUT006/" TargetMode="External"/><Relationship Id="rId13" Type="http://schemas.openxmlformats.org/officeDocument/2006/relationships/hyperlink" Target="https://www.iwwfed-ea.org/classic/25FRA016/" TargetMode="External"/><Relationship Id="rId18" Type="http://schemas.openxmlformats.org/officeDocument/2006/relationships/hyperlink" Target="https://www.iwwfed-ea.org/classic/25EURO06/" TargetMode="External"/><Relationship Id="rId39" Type="http://schemas.openxmlformats.org/officeDocument/2006/relationships/hyperlink" Target="https://www.iwwfed-ea.org/classic/rl2025/eame/index.php?skier=AUT982024237" TargetMode="External"/><Relationship Id="rId109" Type="http://schemas.openxmlformats.org/officeDocument/2006/relationships/hyperlink" Target="https://www.iwwfed-ea.org/classic/rl2025/eame/index.php?skier=AUT722017641" TargetMode="External"/><Relationship Id="rId34" Type="http://schemas.openxmlformats.org/officeDocument/2006/relationships/hyperlink" Target="https://www.iwwfed-ea.org/classic/25EURO06/" TargetMode="External"/><Relationship Id="rId50" Type="http://schemas.openxmlformats.org/officeDocument/2006/relationships/hyperlink" Target="https://www.iwwfed-ea.org/classic/25EURO06/" TargetMode="External"/><Relationship Id="rId55" Type="http://schemas.openxmlformats.org/officeDocument/2006/relationships/hyperlink" Target="https://www.iwwfed-ea.org/classic/25FIN003/" TargetMode="External"/><Relationship Id="rId76" Type="http://schemas.openxmlformats.org/officeDocument/2006/relationships/hyperlink" Target="https://www.iwwfed-ea.org/classic/rl2025/eame/index.php?skier=IWF100200008" TargetMode="External"/><Relationship Id="rId97" Type="http://schemas.openxmlformats.org/officeDocument/2006/relationships/hyperlink" Target="http://www.iwsftournament.com/homologation/scorebooks/20250520080501Scorebook25S088CS.HTM" TargetMode="External"/><Relationship Id="rId104" Type="http://schemas.openxmlformats.org/officeDocument/2006/relationships/hyperlink" Target="https://www.iwwfed-ea.org/classic/rl2025/eame/index.php?skier=FRA182014458" TargetMode="External"/><Relationship Id="rId120" Type="http://schemas.openxmlformats.org/officeDocument/2006/relationships/hyperlink" Target="https://www.iwwfed-ea.org/classic/25EURO05/" TargetMode="External"/><Relationship Id="rId125" Type="http://schemas.openxmlformats.org/officeDocument/2006/relationships/hyperlink" Target="https://ems.iwwf.sport/Competitions/Details?Id=9ba15c3c-c348-4314-b552-9893d0dfa5d8" TargetMode="External"/><Relationship Id="rId7" Type="http://schemas.openxmlformats.org/officeDocument/2006/relationships/hyperlink" Target="https://www.iwwfed-ea.org/classic/25ITA015/" TargetMode="External"/><Relationship Id="rId71" Type="http://schemas.openxmlformats.org/officeDocument/2006/relationships/hyperlink" Target="https://www.iwwfed-ea.org/classic/rl2025/eame/index.php?skier=IWF100200001" TargetMode="External"/><Relationship Id="rId92" Type="http://schemas.openxmlformats.org/officeDocument/2006/relationships/hyperlink" Target="https://www.iwwfed-ea.org/classic/25EURO03/" TargetMode="External"/><Relationship Id="rId2" Type="http://schemas.openxmlformats.org/officeDocument/2006/relationships/hyperlink" Target="https://iwwfed-ea.org/classic/rl2025/eame/index.php?skier=GER792023879" TargetMode="External"/><Relationship Id="rId29" Type="http://schemas.openxmlformats.org/officeDocument/2006/relationships/hyperlink" Target="https://www.iwwfed-ea.org/classic/rl2025/eame/index.php?skier=GER982016480" TargetMode="External"/><Relationship Id="rId24" Type="http://schemas.openxmlformats.org/officeDocument/2006/relationships/hyperlink" Target="https://www.iwwfed-ea.org/classic/25IWWF04/" TargetMode="External"/><Relationship Id="rId40" Type="http://schemas.openxmlformats.org/officeDocument/2006/relationships/hyperlink" Target="https://www.iwwfed-ea.org/classic/25AUT006/" TargetMode="External"/><Relationship Id="rId45" Type="http://schemas.openxmlformats.org/officeDocument/2006/relationships/hyperlink" Target="https://www.iwwfed-ea.org/classic/rl2025/eame/index.php?skier=SUI982014680" TargetMode="External"/><Relationship Id="rId66" Type="http://schemas.openxmlformats.org/officeDocument/2006/relationships/hyperlink" Target="https://www.iwwfed-ea.org/classic/rl2025/eame/index.php?skier=UKR112017726" TargetMode="External"/><Relationship Id="rId87" Type="http://schemas.openxmlformats.org/officeDocument/2006/relationships/hyperlink" Target="https://www.iwwfed-ea.org/classic/rl2025/eame/index.php?skier=UKR302022990" TargetMode="External"/><Relationship Id="rId110" Type="http://schemas.openxmlformats.org/officeDocument/2006/relationships/hyperlink" Target="https://www.iwwfed-ea.org/classic/rl2025/eame/index.php?skier=ITA232020050" TargetMode="External"/><Relationship Id="rId115" Type="http://schemas.openxmlformats.org/officeDocument/2006/relationships/hyperlink" Target="https://www.iwwfed-ea.org/classic/rl2025/eame/index.php?skier=UKR302022990" TargetMode="External"/><Relationship Id="rId61" Type="http://schemas.openxmlformats.org/officeDocument/2006/relationships/hyperlink" Target="https://www.iwwfed-ea.org/classic/25GBR030/" TargetMode="External"/><Relationship Id="rId82" Type="http://schemas.openxmlformats.org/officeDocument/2006/relationships/hyperlink" Target="https://www.iwwfed-ea.org/classic/25IWWF0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3"/>
  <sheetViews>
    <sheetView tabSelected="1" view="pageLayout" topLeftCell="A161" zoomScale="98" zoomScaleNormal="112" zoomScalePageLayoutView="98" workbookViewId="0">
      <selection activeCell="N165" sqref="N165"/>
    </sheetView>
  </sheetViews>
  <sheetFormatPr defaultRowHeight="15.75" x14ac:dyDescent="0.25"/>
  <cols>
    <col min="1" max="1" width="4.5703125" style="1" customWidth="1"/>
    <col min="2" max="2" width="23.7109375" style="1" customWidth="1"/>
    <col min="3" max="3" width="6.7109375" style="560" customWidth="1"/>
    <col min="4" max="4" width="6.140625" style="2" customWidth="1"/>
    <col min="5" max="5" width="6.42578125" style="561" customWidth="1"/>
    <col min="6" max="6" width="13.140625" style="1" customWidth="1"/>
    <col min="7" max="7" width="7.28515625" style="1" customWidth="1"/>
    <col min="8" max="8" width="9.42578125" style="1" customWidth="1"/>
    <col min="9" max="9" width="6.7109375" style="1" customWidth="1"/>
    <col min="10" max="10" width="9.5703125" style="17" customWidth="1"/>
  </cols>
  <sheetData>
    <row r="1" spans="1:10" x14ac:dyDescent="0.25">
      <c r="A1" s="864" t="s">
        <v>18</v>
      </c>
      <c r="B1" s="864"/>
      <c r="C1" s="864"/>
      <c r="D1" s="864"/>
      <c r="E1" s="864"/>
      <c r="F1" s="864"/>
      <c r="G1" s="864"/>
      <c r="H1" s="864"/>
      <c r="I1" s="864"/>
      <c r="J1" s="864"/>
    </row>
    <row r="2" spans="1:10" ht="15" customHeight="1" x14ac:dyDescent="0.25">
      <c r="A2" s="864" t="s">
        <v>429</v>
      </c>
      <c r="B2" s="864"/>
      <c r="C2" s="864"/>
      <c r="D2" s="864"/>
      <c r="E2" s="864"/>
      <c r="F2" s="864"/>
      <c r="G2" s="864"/>
      <c r="H2" s="864"/>
      <c r="I2" s="864"/>
      <c r="J2" s="864"/>
    </row>
    <row r="3" spans="1:10" x14ac:dyDescent="0.25">
      <c r="A3" s="864" t="s">
        <v>19</v>
      </c>
      <c r="B3" s="864"/>
      <c r="C3" s="864"/>
      <c r="D3" s="864"/>
      <c r="E3" s="864"/>
      <c r="F3" s="864"/>
      <c r="G3" s="864"/>
      <c r="H3" s="864"/>
      <c r="I3" s="864"/>
      <c r="J3" s="864"/>
    </row>
    <row r="4" spans="1:10" x14ac:dyDescent="0.25">
      <c r="A4" s="3"/>
      <c r="B4" s="3"/>
      <c r="C4" s="549"/>
      <c r="D4" s="4"/>
      <c r="E4" s="861" t="s">
        <v>339</v>
      </c>
      <c r="F4" s="861"/>
      <c r="G4" s="3"/>
      <c r="H4" s="3"/>
      <c r="I4" s="3"/>
      <c r="J4" s="5"/>
    </row>
    <row r="5" spans="1:10" ht="15" customHeight="1" x14ac:dyDescent="0.25">
      <c r="A5" s="865" t="s">
        <v>339</v>
      </c>
      <c r="B5" s="866"/>
      <c r="C5" s="867" t="s">
        <v>0</v>
      </c>
      <c r="D5" s="868" t="s">
        <v>1</v>
      </c>
      <c r="E5" s="868" t="s">
        <v>17</v>
      </c>
      <c r="F5" s="869" t="s">
        <v>432</v>
      </c>
      <c r="G5" s="869"/>
      <c r="H5" s="869"/>
      <c r="I5" s="869"/>
      <c r="J5" s="869"/>
    </row>
    <row r="6" spans="1:10" ht="13.5" customHeight="1" x14ac:dyDescent="0.25">
      <c r="A6" s="870" t="s">
        <v>20</v>
      </c>
      <c r="B6" s="872" t="s">
        <v>21</v>
      </c>
      <c r="C6" s="867"/>
      <c r="D6" s="868"/>
      <c r="E6" s="868"/>
      <c r="F6" s="874" t="s">
        <v>2</v>
      </c>
      <c r="G6" s="874" t="s">
        <v>22</v>
      </c>
      <c r="H6" s="856" t="s">
        <v>3</v>
      </c>
      <c r="I6" s="875" t="s">
        <v>8</v>
      </c>
      <c r="J6" s="876" t="s">
        <v>23</v>
      </c>
    </row>
    <row r="7" spans="1:10" ht="13.5" customHeight="1" thickBot="1" x14ac:dyDescent="0.3">
      <c r="A7" s="871"/>
      <c r="B7" s="873"/>
      <c r="C7" s="867"/>
      <c r="D7" s="868"/>
      <c r="E7" s="868"/>
      <c r="F7" s="874"/>
      <c r="G7" s="874"/>
      <c r="H7" s="856" t="s">
        <v>24</v>
      </c>
      <c r="I7" s="875"/>
      <c r="J7" s="876"/>
    </row>
    <row r="8" spans="1:10" ht="17.25" thickBot="1" x14ac:dyDescent="0.3">
      <c r="A8" s="1037">
        <v>1</v>
      </c>
      <c r="B8" s="266" t="s">
        <v>340</v>
      </c>
      <c r="C8" s="223">
        <v>1990</v>
      </c>
      <c r="D8" s="36" t="s">
        <v>137</v>
      </c>
      <c r="E8" s="23" t="s">
        <v>434</v>
      </c>
      <c r="F8" s="550" t="s">
        <v>494</v>
      </c>
      <c r="G8" s="690">
        <v>49.5</v>
      </c>
      <c r="H8" s="551">
        <f t="shared" ref="H8:H28" si="0">((G8+12)*1000)/62.5</f>
        <v>984</v>
      </c>
      <c r="I8" s="240">
        <v>1</v>
      </c>
      <c r="J8" s="760" t="s">
        <v>435</v>
      </c>
    </row>
    <row r="9" spans="1:10" ht="17.25" thickBot="1" x14ac:dyDescent="0.3">
      <c r="A9" s="1037">
        <v>2</v>
      </c>
      <c r="B9" s="266" t="s">
        <v>341</v>
      </c>
      <c r="C9" s="223">
        <v>1982</v>
      </c>
      <c r="D9" s="36" t="s">
        <v>219</v>
      </c>
      <c r="E9" s="23" t="s">
        <v>434</v>
      </c>
      <c r="F9" s="553" t="s">
        <v>495</v>
      </c>
      <c r="G9" s="690">
        <v>47</v>
      </c>
      <c r="H9" s="551">
        <f t="shared" si="0"/>
        <v>944</v>
      </c>
      <c r="I9" s="241">
        <v>2</v>
      </c>
      <c r="J9" s="760" t="s">
        <v>32</v>
      </c>
    </row>
    <row r="10" spans="1:10" ht="17.25" thickBot="1" x14ac:dyDescent="0.3">
      <c r="A10" s="1037">
        <v>3</v>
      </c>
      <c r="B10" s="266" t="s">
        <v>223</v>
      </c>
      <c r="C10" s="223">
        <v>1999</v>
      </c>
      <c r="D10" s="36" t="s">
        <v>137</v>
      </c>
      <c r="E10" s="23" t="s">
        <v>434</v>
      </c>
      <c r="F10" s="550" t="s">
        <v>495</v>
      </c>
      <c r="G10" s="690">
        <v>47</v>
      </c>
      <c r="H10" s="551">
        <f t="shared" si="0"/>
        <v>944</v>
      </c>
      <c r="I10" s="242">
        <v>3</v>
      </c>
      <c r="J10" s="760" t="s">
        <v>436</v>
      </c>
    </row>
    <row r="11" spans="1:10" ht="17.25" thickBot="1" x14ac:dyDescent="0.3">
      <c r="A11" s="1037">
        <v>4</v>
      </c>
      <c r="B11" s="266" t="s">
        <v>437</v>
      </c>
      <c r="C11" s="223">
        <v>2001</v>
      </c>
      <c r="D11" s="36" t="s">
        <v>137</v>
      </c>
      <c r="E11" s="23" t="s">
        <v>438</v>
      </c>
      <c r="F11" s="553" t="s">
        <v>495</v>
      </c>
      <c r="G11" s="690">
        <v>47</v>
      </c>
      <c r="H11" s="551">
        <f t="shared" si="0"/>
        <v>944</v>
      </c>
      <c r="I11" s="243">
        <v>4</v>
      </c>
      <c r="J11" s="760" t="s">
        <v>343</v>
      </c>
    </row>
    <row r="12" spans="1:10" ht="19.5" customHeight="1" thickBot="1" x14ac:dyDescent="0.3">
      <c r="A12" s="1037">
        <v>5</v>
      </c>
      <c r="B12" s="266" t="s">
        <v>344</v>
      </c>
      <c r="C12" s="223">
        <v>1981</v>
      </c>
      <c r="D12" s="36" t="s">
        <v>219</v>
      </c>
      <c r="E12" s="23" t="s">
        <v>439</v>
      </c>
      <c r="F12" s="550" t="s">
        <v>496</v>
      </c>
      <c r="G12" s="690">
        <v>46</v>
      </c>
      <c r="H12" s="551">
        <f t="shared" si="0"/>
        <v>928</v>
      </c>
      <c r="I12" s="554">
        <v>5</v>
      </c>
      <c r="J12" s="760" t="s">
        <v>369</v>
      </c>
    </row>
    <row r="13" spans="1:10" ht="19.5" customHeight="1" thickBot="1" x14ac:dyDescent="0.3">
      <c r="A13" s="1037">
        <v>6</v>
      </c>
      <c r="B13" s="266" t="s">
        <v>346</v>
      </c>
      <c r="C13" s="223">
        <v>1999</v>
      </c>
      <c r="D13" s="36" t="s">
        <v>137</v>
      </c>
      <c r="E13" s="23" t="s">
        <v>434</v>
      </c>
      <c r="F13" s="553" t="s">
        <v>496</v>
      </c>
      <c r="G13" s="690">
        <v>46</v>
      </c>
      <c r="H13" s="551">
        <f t="shared" si="0"/>
        <v>928</v>
      </c>
      <c r="I13" s="555">
        <v>6</v>
      </c>
      <c r="J13" s="552" t="s">
        <v>342</v>
      </c>
    </row>
    <row r="14" spans="1:10" ht="19.5" customHeight="1" thickBot="1" x14ac:dyDescent="0.3">
      <c r="A14" s="1037">
        <v>7</v>
      </c>
      <c r="B14" s="266" t="s">
        <v>347</v>
      </c>
      <c r="C14" s="223">
        <v>1992</v>
      </c>
      <c r="D14" s="36" t="s">
        <v>137</v>
      </c>
      <c r="E14" s="23" t="s">
        <v>422</v>
      </c>
      <c r="F14" s="550" t="s">
        <v>496</v>
      </c>
      <c r="G14" s="690">
        <v>46</v>
      </c>
      <c r="H14" s="551">
        <f t="shared" si="0"/>
        <v>928</v>
      </c>
      <c r="I14" s="555">
        <v>7</v>
      </c>
      <c r="J14" s="760" t="s">
        <v>348</v>
      </c>
    </row>
    <row r="15" spans="1:10" ht="25.5" customHeight="1" thickBot="1" x14ac:dyDescent="0.3">
      <c r="A15" s="1037">
        <v>8</v>
      </c>
      <c r="B15" s="266" t="s">
        <v>138</v>
      </c>
      <c r="C15" s="223">
        <v>1999</v>
      </c>
      <c r="D15" s="36" t="s">
        <v>137</v>
      </c>
      <c r="E15" s="23" t="s">
        <v>434</v>
      </c>
      <c r="F15" s="553" t="s">
        <v>496</v>
      </c>
      <c r="G15" s="690">
        <v>46</v>
      </c>
      <c r="H15" s="551">
        <f t="shared" si="0"/>
        <v>928</v>
      </c>
      <c r="I15" s="555">
        <v>8</v>
      </c>
      <c r="J15" s="760" t="s">
        <v>440</v>
      </c>
    </row>
    <row r="16" spans="1:10" ht="17.25" thickBot="1" x14ac:dyDescent="0.3">
      <c r="A16" s="1037">
        <v>9</v>
      </c>
      <c r="B16" s="266" t="s">
        <v>349</v>
      </c>
      <c r="C16" s="223">
        <v>1990</v>
      </c>
      <c r="D16" s="48" t="s">
        <v>137</v>
      </c>
      <c r="E16" s="23" t="s">
        <v>422</v>
      </c>
      <c r="F16" s="550" t="s">
        <v>496</v>
      </c>
      <c r="G16" s="690">
        <v>46</v>
      </c>
      <c r="H16" s="551">
        <f t="shared" si="0"/>
        <v>928</v>
      </c>
      <c r="I16" s="555">
        <v>9</v>
      </c>
      <c r="J16" s="760" t="s">
        <v>436</v>
      </c>
    </row>
    <row r="17" spans="1:10" ht="17.25" thickBot="1" x14ac:dyDescent="0.3">
      <c r="A17" s="1037">
        <v>10</v>
      </c>
      <c r="B17" s="266" t="s">
        <v>345</v>
      </c>
      <c r="C17" s="223">
        <v>1996</v>
      </c>
      <c r="D17" s="48" t="s">
        <v>137</v>
      </c>
      <c r="E17" s="23" t="s">
        <v>439</v>
      </c>
      <c r="F17" s="553" t="s">
        <v>496</v>
      </c>
      <c r="G17" s="690">
        <v>46</v>
      </c>
      <c r="H17" s="551">
        <f t="shared" si="0"/>
        <v>928</v>
      </c>
      <c r="I17" s="555">
        <v>10</v>
      </c>
      <c r="J17" s="760" t="s">
        <v>222</v>
      </c>
    </row>
    <row r="18" spans="1:10" ht="17.25" thickBot="1" x14ac:dyDescent="0.3">
      <c r="A18" s="1037">
        <v>11</v>
      </c>
      <c r="B18" s="266" t="s">
        <v>350</v>
      </c>
      <c r="C18" s="223">
        <v>1987</v>
      </c>
      <c r="D18" s="48" t="s">
        <v>219</v>
      </c>
      <c r="E18" s="23" t="s">
        <v>441</v>
      </c>
      <c r="F18" s="550" t="s">
        <v>497</v>
      </c>
      <c r="G18" s="690">
        <v>45</v>
      </c>
      <c r="H18" s="551">
        <f t="shared" si="0"/>
        <v>912</v>
      </c>
      <c r="I18" s="555">
        <v>11</v>
      </c>
      <c r="J18" s="760" t="s">
        <v>351</v>
      </c>
    </row>
    <row r="19" spans="1:10" ht="15" customHeight="1" thickBot="1" x14ac:dyDescent="0.3">
      <c r="A19" s="1037">
        <v>12</v>
      </c>
      <c r="B19" s="266" t="s">
        <v>352</v>
      </c>
      <c r="C19" s="223">
        <v>1988</v>
      </c>
      <c r="D19" s="48" t="s">
        <v>219</v>
      </c>
      <c r="E19" s="23" t="s">
        <v>439</v>
      </c>
      <c r="F19" s="553" t="s">
        <v>497</v>
      </c>
      <c r="G19" s="690">
        <v>45</v>
      </c>
      <c r="H19" s="551">
        <f t="shared" si="0"/>
        <v>912</v>
      </c>
      <c r="I19" s="555">
        <v>12</v>
      </c>
      <c r="J19" s="552" t="s">
        <v>342</v>
      </c>
    </row>
    <row r="20" spans="1:10" ht="17.25" thickBot="1" x14ac:dyDescent="0.3">
      <c r="A20" s="1037">
        <v>13</v>
      </c>
      <c r="B20" s="266" t="s">
        <v>442</v>
      </c>
      <c r="C20" s="223">
        <v>2004</v>
      </c>
      <c r="D20" s="36" t="s">
        <v>443</v>
      </c>
      <c r="E20" s="23" t="s">
        <v>444</v>
      </c>
      <c r="F20" s="550" t="s">
        <v>498</v>
      </c>
      <c r="G20" s="690">
        <v>44.5</v>
      </c>
      <c r="H20" s="551">
        <f t="shared" si="0"/>
        <v>904</v>
      </c>
      <c r="I20" s="555">
        <v>13</v>
      </c>
      <c r="J20" s="760" t="s">
        <v>445</v>
      </c>
    </row>
    <row r="21" spans="1:10" ht="15.75" customHeight="1" thickBot="1" x14ac:dyDescent="0.3">
      <c r="A21" s="1037">
        <v>14</v>
      </c>
      <c r="B21" s="1074" t="s">
        <v>353</v>
      </c>
      <c r="C21" s="1075"/>
      <c r="D21" s="1075"/>
      <c r="E21" s="1076"/>
      <c r="F21" s="1077" t="s">
        <v>269</v>
      </c>
      <c r="G21" s="1078">
        <v>40</v>
      </c>
      <c r="H21" s="1079">
        <f t="shared" si="0"/>
        <v>832</v>
      </c>
      <c r="I21" s="1080" t="s">
        <v>353</v>
      </c>
      <c r="J21" s="1081"/>
    </row>
    <row r="22" spans="1:10" ht="21" customHeight="1" thickBot="1" x14ac:dyDescent="0.3">
      <c r="A22" s="1037">
        <v>15</v>
      </c>
      <c r="B22" s="738" t="s">
        <v>354</v>
      </c>
      <c r="C22" s="23">
        <v>1996</v>
      </c>
      <c r="D22" s="23" t="s">
        <v>273</v>
      </c>
      <c r="E22" s="1084" t="s">
        <v>9</v>
      </c>
      <c r="F22" s="1082" t="s">
        <v>269</v>
      </c>
      <c r="G22" s="574">
        <v>40</v>
      </c>
      <c r="H22" s="567">
        <f t="shared" si="0"/>
        <v>832</v>
      </c>
      <c r="I22" s="144" t="s">
        <v>446</v>
      </c>
      <c r="J22" s="1092" t="s">
        <v>447</v>
      </c>
    </row>
    <row r="23" spans="1:10" ht="17.25" thickBot="1" x14ac:dyDescent="0.3">
      <c r="A23" s="1037">
        <v>16</v>
      </c>
      <c r="B23" s="691" t="s">
        <v>354</v>
      </c>
      <c r="C23" s="694">
        <v>1996</v>
      </c>
      <c r="D23" s="694" t="s">
        <v>273</v>
      </c>
      <c r="E23" s="1084" t="s">
        <v>9</v>
      </c>
      <c r="F23" s="695" t="s">
        <v>278</v>
      </c>
      <c r="G23" s="692">
        <v>38.5</v>
      </c>
      <c r="H23" s="693">
        <f t="shared" si="0"/>
        <v>808</v>
      </c>
      <c r="I23" s="696">
        <v>50</v>
      </c>
      <c r="J23" s="697"/>
    </row>
    <row r="24" spans="1:10" ht="17.25" thickBot="1" x14ac:dyDescent="0.3">
      <c r="A24" s="1037">
        <v>17</v>
      </c>
      <c r="B24" s="266" t="s">
        <v>153</v>
      </c>
      <c r="C24" s="223" t="s">
        <v>34</v>
      </c>
      <c r="D24" s="48" t="s">
        <v>4</v>
      </c>
      <c r="E24" s="1083" t="s">
        <v>12</v>
      </c>
      <c r="F24" s="550" t="s">
        <v>272</v>
      </c>
      <c r="G24" s="690">
        <v>39</v>
      </c>
      <c r="H24" s="551">
        <f t="shared" si="0"/>
        <v>816</v>
      </c>
      <c r="I24" s="555">
        <v>38</v>
      </c>
      <c r="J24" s="552" t="s">
        <v>32</v>
      </c>
    </row>
    <row r="25" spans="1:10" ht="17.25" thickBot="1" x14ac:dyDescent="0.3">
      <c r="A25" s="1037">
        <v>18</v>
      </c>
      <c r="B25" s="266" t="s">
        <v>155</v>
      </c>
      <c r="C25" s="223" t="s">
        <v>102</v>
      </c>
      <c r="D25" s="48" t="s">
        <v>4</v>
      </c>
      <c r="E25" s="1083" t="s">
        <v>13</v>
      </c>
      <c r="F25" s="553" t="s">
        <v>271</v>
      </c>
      <c r="G25" s="690">
        <v>38</v>
      </c>
      <c r="H25" s="551">
        <f t="shared" si="0"/>
        <v>800</v>
      </c>
      <c r="I25" s="698">
        <v>52</v>
      </c>
      <c r="J25" s="552" t="s">
        <v>231</v>
      </c>
    </row>
    <row r="26" spans="1:10" ht="17.25" thickBot="1" x14ac:dyDescent="0.3">
      <c r="A26" s="1037">
        <v>19</v>
      </c>
      <c r="B26" s="266" t="s">
        <v>166</v>
      </c>
      <c r="C26" s="223" t="s">
        <v>42</v>
      </c>
      <c r="D26" s="48" t="s">
        <v>5</v>
      </c>
      <c r="E26" s="1083" t="s">
        <v>13</v>
      </c>
      <c r="F26" s="550" t="s">
        <v>271</v>
      </c>
      <c r="G26" s="690">
        <v>38</v>
      </c>
      <c r="H26" s="551">
        <f t="shared" si="0"/>
        <v>800</v>
      </c>
      <c r="I26" s="698">
        <v>53</v>
      </c>
      <c r="J26" s="552" t="s">
        <v>32</v>
      </c>
    </row>
    <row r="27" spans="1:10" ht="17.25" thickBot="1" x14ac:dyDescent="0.3">
      <c r="A27" s="1037">
        <v>20</v>
      </c>
      <c r="B27" s="266" t="s">
        <v>179</v>
      </c>
      <c r="C27" s="223">
        <v>2006</v>
      </c>
      <c r="D27" s="48" t="s">
        <v>4</v>
      </c>
      <c r="E27" s="1083" t="s">
        <v>116</v>
      </c>
      <c r="F27" s="553" t="s">
        <v>271</v>
      </c>
      <c r="G27" s="690">
        <v>38</v>
      </c>
      <c r="H27" s="551">
        <f t="shared" si="0"/>
        <v>800</v>
      </c>
      <c r="I27" s="698">
        <v>55</v>
      </c>
      <c r="J27" s="552" t="s">
        <v>355</v>
      </c>
    </row>
    <row r="28" spans="1:10" ht="17.25" thickBot="1" x14ac:dyDescent="0.3">
      <c r="A28" s="1037">
        <v>21</v>
      </c>
      <c r="B28" s="1085" t="s">
        <v>356</v>
      </c>
      <c r="C28" s="1086"/>
      <c r="D28" s="1087"/>
      <c r="E28" s="1088"/>
      <c r="F28" s="1089" t="s">
        <v>275</v>
      </c>
      <c r="G28" s="1078">
        <v>34</v>
      </c>
      <c r="H28" s="1090">
        <f t="shared" si="0"/>
        <v>736</v>
      </c>
      <c r="I28" s="1083" t="s">
        <v>356</v>
      </c>
      <c r="J28" s="1091"/>
    </row>
    <row r="29" spans="1:10" ht="23.25" thickBot="1" x14ac:dyDescent="0.3">
      <c r="A29" s="1037">
        <v>22</v>
      </c>
      <c r="B29" s="714" t="s">
        <v>151</v>
      </c>
      <c r="C29" s="565">
        <v>2004</v>
      </c>
      <c r="D29" s="566" t="s">
        <v>273</v>
      </c>
      <c r="E29" s="556" t="s">
        <v>9</v>
      </c>
      <c r="F29" s="23" t="s">
        <v>274</v>
      </c>
      <c r="G29" s="690">
        <v>34</v>
      </c>
      <c r="H29" s="551">
        <f>((G29+12)*1000)/62.5</f>
        <v>736</v>
      </c>
      <c r="I29" s="855"/>
      <c r="J29" s="1093" t="s">
        <v>448</v>
      </c>
    </row>
    <row r="30" spans="1:10" ht="15.75" customHeight="1" thickBot="1" x14ac:dyDescent="0.3">
      <c r="A30" s="1037">
        <v>23</v>
      </c>
      <c r="B30" s="266" t="s">
        <v>357</v>
      </c>
      <c r="C30" s="70">
        <v>1995</v>
      </c>
      <c r="D30" s="131" t="s">
        <v>273</v>
      </c>
      <c r="E30" s="556" t="s">
        <v>9</v>
      </c>
      <c r="F30" s="29" t="s">
        <v>358</v>
      </c>
      <c r="G30" s="690">
        <v>31.5</v>
      </c>
      <c r="H30" s="551">
        <f t="shared" ref="H30:H34" si="1">((G30+12)*1000)/62.5</f>
        <v>696</v>
      </c>
      <c r="I30" s="652"/>
      <c r="J30" s="558" t="s">
        <v>35</v>
      </c>
    </row>
    <row r="31" spans="1:10" ht="15.75" customHeight="1" thickBot="1" x14ac:dyDescent="0.3">
      <c r="A31" s="1037">
        <v>24</v>
      </c>
      <c r="B31" s="266" t="s">
        <v>157</v>
      </c>
      <c r="C31" s="70">
        <v>2001</v>
      </c>
      <c r="D31" s="131" t="s">
        <v>273</v>
      </c>
      <c r="E31" s="556" t="s">
        <v>9</v>
      </c>
      <c r="F31" s="29" t="s">
        <v>280</v>
      </c>
      <c r="G31" s="690">
        <v>28</v>
      </c>
      <c r="H31" s="551">
        <f t="shared" si="1"/>
        <v>640</v>
      </c>
      <c r="I31" s="652"/>
      <c r="J31" s="558" t="s">
        <v>37</v>
      </c>
    </row>
    <row r="32" spans="1:10" ht="17.25" thickBot="1" x14ac:dyDescent="0.3">
      <c r="A32" s="1037">
        <v>25</v>
      </c>
      <c r="B32" s="266" t="s">
        <v>359</v>
      </c>
      <c r="C32" s="334">
        <v>2005</v>
      </c>
      <c r="D32" s="131" t="s">
        <v>4</v>
      </c>
      <c r="E32" s="556" t="s">
        <v>9</v>
      </c>
      <c r="F32" s="29" t="s">
        <v>279</v>
      </c>
      <c r="G32" s="690">
        <v>26</v>
      </c>
      <c r="H32" s="551">
        <f t="shared" si="1"/>
        <v>608</v>
      </c>
      <c r="I32" s="652"/>
      <c r="J32" s="558" t="s">
        <v>360</v>
      </c>
    </row>
    <row r="33" spans="1:10" ht="20.25" customHeight="1" thickBot="1" x14ac:dyDescent="0.3">
      <c r="A33" s="1037">
        <v>26</v>
      </c>
      <c r="B33" s="266" t="s">
        <v>159</v>
      </c>
      <c r="C33" s="70">
        <v>2011</v>
      </c>
      <c r="D33" s="559" t="s">
        <v>5</v>
      </c>
      <c r="E33" s="556" t="s">
        <v>9</v>
      </c>
      <c r="F33" s="29" t="s">
        <v>279</v>
      </c>
      <c r="G33" s="690">
        <v>26</v>
      </c>
      <c r="H33" s="551">
        <f t="shared" si="1"/>
        <v>608</v>
      </c>
      <c r="I33" s="652"/>
      <c r="J33" s="1093" t="s">
        <v>448</v>
      </c>
    </row>
    <row r="34" spans="1:10" ht="16.5" x14ac:dyDescent="0.25">
      <c r="A34" s="1038">
        <v>27</v>
      </c>
      <c r="B34" s="266" t="s">
        <v>160</v>
      </c>
      <c r="C34" s="334">
        <v>2007</v>
      </c>
      <c r="D34" s="131" t="s">
        <v>4</v>
      </c>
      <c r="E34" s="556" t="s">
        <v>9</v>
      </c>
      <c r="F34" s="29" t="s">
        <v>281</v>
      </c>
      <c r="G34" s="690">
        <v>25.5</v>
      </c>
      <c r="H34" s="551">
        <f t="shared" si="1"/>
        <v>600</v>
      </c>
      <c r="I34" s="652"/>
      <c r="J34" s="558" t="s">
        <v>37</v>
      </c>
    </row>
    <row r="35" spans="1:10" ht="15" customHeight="1" x14ac:dyDescent="0.25">
      <c r="A35" s="699" t="s">
        <v>38</v>
      </c>
      <c r="B35" s="700" t="s">
        <v>39</v>
      </c>
      <c r="C35" s="229"/>
      <c r="D35" s="15"/>
      <c r="E35" s="701"/>
      <c r="F35" s="702"/>
      <c r="G35" s="702"/>
      <c r="H35" s="16"/>
      <c r="I35" s="671"/>
      <c r="J35" s="703"/>
    </row>
    <row r="36" spans="1:10" ht="15" customHeight="1" x14ac:dyDescent="0.25">
      <c r="A36" s="699" t="s">
        <v>38</v>
      </c>
      <c r="B36" s="877" t="s">
        <v>40</v>
      </c>
      <c r="C36" s="877"/>
      <c r="D36" s="877"/>
      <c r="E36" s="877"/>
      <c r="F36" s="877"/>
      <c r="G36" s="877"/>
      <c r="H36" s="877"/>
      <c r="I36" s="877"/>
      <c r="J36" s="877"/>
    </row>
    <row r="37" spans="1:10" ht="15" x14ac:dyDescent="0.25">
      <c r="A37" s="677"/>
      <c r="B37" s="877"/>
      <c r="C37" s="877"/>
      <c r="D37" s="877"/>
      <c r="E37" s="877"/>
      <c r="F37" s="877"/>
      <c r="G37" s="877"/>
      <c r="H37" s="877"/>
      <c r="I37" s="877"/>
      <c r="J37" s="877"/>
    </row>
    <row r="38" spans="1:10" ht="16.5" x14ac:dyDescent="0.25">
      <c r="A38" s="704"/>
      <c r="B38" s="705"/>
      <c r="D38" s="560"/>
      <c r="E38" s="2"/>
      <c r="I38" s="706"/>
    </row>
    <row r="39" spans="1:10" ht="16.5" x14ac:dyDescent="0.25">
      <c r="A39" s="704"/>
      <c r="B39" s="705"/>
      <c r="D39" s="560"/>
      <c r="E39" s="2"/>
      <c r="I39" s="706"/>
    </row>
    <row r="40" spans="1:10" ht="16.5" x14ac:dyDescent="0.25">
      <c r="A40" s="704"/>
      <c r="B40" s="705"/>
      <c r="D40" s="560"/>
      <c r="E40" s="2"/>
      <c r="I40" s="706"/>
    </row>
    <row r="41" spans="1:10" ht="16.5" x14ac:dyDescent="0.25">
      <c r="A41" s="704"/>
      <c r="B41" s="705"/>
      <c r="D41" s="560"/>
      <c r="E41" s="2"/>
      <c r="I41" s="706"/>
    </row>
    <row r="42" spans="1:10" ht="16.5" x14ac:dyDescent="0.25">
      <c r="A42" s="704"/>
      <c r="B42" s="705"/>
      <c r="D42" s="560"/>
      <c r="E42" s="2"/>
      <c r="I42" s="706"/>
    </row>
    <row r="43" spans="1:10" ht="16.5" x14ac:dyDescent="0.25">
      <c r="A43" s="704"/>
      <c r="B43" s="705"/>
      <c r="D43" s="560"/>
      <c r="E43" s="2"/>
      <c r="I43" s="706"/>
    </row>
    <row r="44" spans="1:10" ht="16.5" x14ac:dyDescent="0.25">
      <c r="A44" s="707"/>
      <c r="B44" s="708"/>
      <c r="C44" s="229"/>
      <c r="D44" s="229"/>
      <c r="E44" s="14"/>
      <c r="F44" s="673"/>
      <c r="G44" s="673"/>
      <c r="H44" s="16"/>
      <c r="I44" s="16"/>
      <c r="J44" s="703"/>
    </row>
    <row r="45" spans="1:10" ht="17.25" x14ac:dyDescent="0.3">
      <c r="A45" s="707"/>
      <c r="B45" s="709"/>
      <c r="C45" s="229"/>
      <c r="D45" s="229"/>
      <c r="E45" s="14"/>
      <c r="F45" s="702"/>
      <c r="G45" s="702"/>
      <c r="H45" s="16"/>
      <c r="I45" s="16"/>
      <c r="J45" s="703"/>
    </row>
    <row r="46" spans="1:10" ht="17.25" x14ac:dyDescent="0.3">
      <c r="A46" s="707"/>
      <c r="B46" s="709"/>
      <c r="C46" s="229"/>
      <c r="D46" s="229"/>
      <c r="E46" s="14"/>
      <c r="F46" s="702"/>
      <c r="G46" s="702"/>
      <c r="H46" s="664"/>
      <c r="I46" s="664"/>
      <c r="J46" s="703"/>
    </row>
    <row r="47" spans="1:10" ht="17.25" x14ac:dyDescent="0.3">
      <c r="A47" s="707"/>
      <c r="B47" s="709"/>
      <c r="C47" s="229"/>
      <c r="D47" s="229"/>
      <c r="E47" s="14"/>
      <c r="F47" s="702"/>
      <c r="G47" s="702"/>
      <c r="H47" s="664"/>
      <c r="I47" s="664"/>
      <c r="J47" s="703"/>
    </row>
    <row r="48" spans="1:10" ht="17.25" x14ac:dyDescent="0.3">
      <c r="A48" s="707"/>
      <c r="B48" s="709"/>
      <c r="C48" s="229"/>
      <c r="D48" s="229"/>
      <c r="E48" s="14"/>
      <c r="F48" s="702"/>
      <c r="G48" s="702"/>
      <c r="H48" s="664"/>
      <c r="I48" s="664"/>
      <c r="J48" s="703"/>
    </row>
    <row r="49" spans="1:10" ht="21.75" customHeight="1" x14ac:dyDescent="0.25">
      <c r="A49" s="864" t="s">
        <v>18</v>
      </c>
      <c r="B49" s="864"/>
      <c r="C49" s="864"/>
      <c r="D49" s="864"/>
      <c r="E49" s="864"/>
      <c r="F49" s="864"/>
      <c r="G49" s="864"/>
      <c r="H49" s="864"/>
      <c r="I49" s="864"/>
      <c r="J49" s="214"/>
    </row>
    <row r="50" spans="1:10" ht="21.75" customHeight="1" x14ac:dyDescent="0.25">
      <c r="A50" s="864" t="s">
        <v>429</v>
      </c>
      <c r="B50" s="864"/>
      <c r="C50" s="864"/>
      <c r="D50" s="864"/>
      <c r="E50" s="864"/>
      <c r="F50" s="864"/>
      <c r="G50" s="864"/>
      <c r="H50" s="864"/>
      <c r="I50" s="864"/>
      <c r="J50" s="214"/>
    </row>
    <row r="51" spans="1:10" ht="21.75" customHeight="1" x14ac:dyDescent="0.25">
      <c r="A51" s="864" t="s">
        <v>19</v>
      </c>
      <c r="B51" s="864"/>
      <c r="C51" s="864"/>
      <c r="D51" s="864"/>
      <c r="E51" s="864"/>
      <c r="F51" s="864"/>
      <c r="G51" s="864"/>
      <c r="H51" s="864"/>
      <c r="I51" s="864"/>
      <c r="J51" s="214"/>
    </row>
    <row r="52" spans="1:10" ht="16.5" x14ac:dyDescent="0.25">
      <c r="A52" s="745"/>
      <c r="B52" s="746"/>
      <c r="C52" s="651"/>
      <c r="D52" s="28"/>
      <c r="E52" s="747" t="s">
        <v>361</v>
      </c>
      <c r="F52" s="745"/>
      <c r="G52" s="745"/>
      <c r="H52" s="745"/>
      <c r="I52" s="748"/>
      <c r="J52" s="749"/>
    </row>
    <row r="53" spans="1:10" ht="15" x14ac:dyDescent="0.25">
      <c r="A53" s="867" t="s">
        <v>361</v>
      </c>
      <c r="B53" s="867"/>
      <c r="C53" s="867" t="s">
        <v>0</v>
      </c>
      <c r="D53" s="868" t="s">
        <v>1</v>
      </c>
      <c r="E53" s="868" t="s">
        <v>17</v>
      </c>
      <c r="F53" s="869" t="s">
        <v>432</v>
      </c>
      <c r="G53" s="869"/>
      <c r="H53" s="869"/>
      <c r="I53" s="869"/>
      <c r="J53" s="869"/>
    </row>
    <row r="54" spans="1:10" ht="24.75" x14ac:dyDescent="0.25">
      <c r="A54" s="878" t="s">
        <v>20</v>
      </c>
      <c r="B54" s="879" t="s">
        <v>21</v>
      </c>
      <c r="C54" s="867"/>
      <c r="D54" s="868"/>
      <c r="E54" s="868"/>
      <c r="F54" s="874" t="s">
        <v>2</v>
      </c>
      <c r="G54" s="874" t="s">
        <v>22</v>
      </c>
      <c r="H54" s="645" t="s">
        <v>3</v>
      </c>
      <c r="I54" s="875" t="s">
        <v>8</v>
      </c>
      <c r="J54" s="876" t="s">
        <v>23</v>
      </c>
    </row>
    <row r="55" spans="1:10" ht="15" x14ac:dyDescent="0.25">
      <c r="A55" s="878"/>
      <c r="B55" s="879"/>
      <c r="C55" s="867"/>
      <c r="D55" s="868"/>
      <c r="E55" s="868"/>
      <c r="F55" s="874"/>
      <c r="G55" s="874"/>
      <c r="H55" s="645" t="s">
        <v>24</v>
      </c>
      <c r="I55" s="875"/>
      <c r="J55" s="876"/>
    </row>
    <row r="56" spans="1:10" ht="16.5" x14ac:dyDescent="0.25">
      <c r="A56" s="49">
        <v>1</v>
      </c>
      <c r="B56" s="266" t="s">
        <v>362</v>
      </c>
      <c r="C56" s="223" t="s">
        <v>102</v>
      </c>
      <c r="D56" s="131" t="s">
        <v>4</v>
      </c>
      <c r="E56" s="11" t="s">
        <v>14</v>
      </c>
      <c r="F56" s="564" t="s">
        <v>499</v>
      </c>
      <c r="G56" s="23">
        <v>43.5</v>
      </c>
      <c r="H56" s="563">
        <f>((G56+12)*1000)/62.5</f>
        <v>888</v>
      </c>
      <c r="I56" s="240">
        <v>1</v>
      </c>
      <c r="J56" s="312" t="s">
        <v>363</v>
      </c>
    </row>
    <row r="57" spans="1:10" ht="16.5" x14ac:dyDescent="0.25">
      <c r="A57" s="710">
        <v>2</v>
      </c>
      <c r="B57" s="266" t="s">
        <v>168</v>
      </c>
      <c r="C57" s="711" t="s">
        <v>43</v>
      </c>
      <c r="D57" s="712" t="s">
        <v>4</v>
      </c>
      <c r="E57" s="711" t="s">
        <v>26</v>
      </c>
      <c r="F57" s="562" t="s">
        <v>500</v>
      </c>
      <c r="G57" s="690">
        <v>43</v>
      </c>
      <c r="H57" s="563">
        <f t="shared" ref="H57:H74" si="2">((G57+12)*1000)/62.5</f>
        <v>880</v>
      </c>
      <c r="I57" s="713">
        <v>2</v>
      </c>
      <c r="J57" s="1094" t="s">
        <v>342</v>
      </c>
    </row>
    <row r="58" spans="1:10" ht="16.5" x14ac:dyDescent="0.25">
      <c r="A58" s="49">
        <v>3</v>
      </c>
      <c r="B58" s="266" t="s">
        <v>154</v>
      </c>
      <c r="C58" s="711">
        <v>2007</v>
      </c>
      <c r="D58" s="131" t="s">
        <v>4</v>
      </c>
      <c r="E58" s="11" t="s">
        <v>10</v>
      </c>
      <c r="F58" s="564" t="s">
        <v>463</v>
      </c>
      <c r="G58" s="690">
        <v>40</v>
      </c>
      <c r="H58" s="563">
        <f t="shared" si="2"/>
        <v>832</v>
      </c>
      <c r="I58" s="242">
        <v>3</v>
      </c>
      <c r="J58" s="312" t="s">
        <v>32</v>
      </c>
    </row>
    <row r="59" spans="1:10" ht="16.5" x14ac:dyDescent="0.25">
      <c r="A59" s="49">
        <v>4</v>
      </c>
      <c r="B59" s="266" t="s">
        <v>364</v>
      </c>
      <c r="C59" s="711">
        <v>2009</v>
      </c>
      <c r="D59" s="131" t="s">
        <v>4</v>
      </c>
      <c r="E59" s="11" t="s">
        <v>16</v>
      </c>
      <c r="F59" s="562" t="s">
        <v>463</v>
      </c>
      <c r="G59" s="690">
        <v>39</v>
      </c>
      <c r="H59" s="563">
        <f t="shared" si="2"/>
        <v>816</v>
      </c>
      <c r="I59" s="243">
        <v>4</v>
      </c>
      <c r="J59" s="312" t="s">
        <v>365</v>
      </c>
    </row>
    <row r="60" spans="1:10" ht="16.5" x14ac:dyDescent="0.25">
      <c r="A60" s="49">
        <v>5</v>
      </c>
      <c r="B60" s="266" t="s">
        <v>366</v>
      </c>
      <c r="C60" s="711">
        <v>2005</v>
      </c>
      <c r="D60" s="131" t="s">
        <v>4</v>
      </c>
      <c r="E60" s="11" t="s">
        <v>14</v>
      </c>
      <c r="F60" s="564" t="s">
        <v>501</v>
      </c>
      <c r="G60" s="690">
        <v>39</v>
      </c>
      <c r="H60" s="563">
        <f t="shared" si="2"/>
        <v>816</v>
      </c>
      <c r="I60" s="554">
        <v>5</v>
      </c>
      <c r="J60" s="312" t="s">
        <v>367</v>
      </c>
    </row>
    <row r="61" spans="1:10" ht="16.5" x14ac:dyDescent="0.25">
      <c r="A61" s="49">
        <v>6</v>
      </c>
      <c r="B61" s="266" t="s">
        <v>368</v>
      </c>
      <c r="C61" s="711">
        <v>2007</v>
      </c>
      <c r="D61" s="131" t="s">
        <v>4</v>
      </c>
      <c r="E61" s="11" t="s">
        <v>14</v>
      </c>
      <c r="F61" s="562" t="s">
        <v>501</v>
      </c>
      <c r="G61" s="690">
        <v>39</v>
      </c>
      <c r="H61" s="563">
        <f t="shared" si="2"/>
        <v>816</v>
      </c>
      <c r="I61" s="555">
        <v>6</v>
      </c>
      <c r="J61" s="312" t="s">
        <v>369</v>
      </c>
    </row>
    <row r="62" spans="1:10" ht="16.5" x14ac:dyDescent="0.25">
      <c r="A62" s="49">
        <v>7</v>
      </c>
      <c r="B62" s="266" t="s">
        <v>370</v>
      </c>
      <c r="C62" s="711">
        <v>2008</v>
      </c>
      <c r="D62" s="131" t="s">
        <v>4</v>
      </c>
      <c r="E62" s="11" t="s">
        <v>28</v>
      </c>
      <c r="F62" s="564" t="s">
        <v>501</v>
      </c>
      <c r="G62" s="690">
        <v>39</v>
      </c>
      <c r="H62" s="563">
        <f t="shared" si="2"/>
        <v>816</v>
      </c>
      <c r="I62" s="555">
        <v>7</v>
      </c>
      <c r="J62" s="312" t="s">
        <v>365</v>
      </c>
    </row>
    <row r="63" spans="1:10" ht="16.5" x14ac:dyDescent="0.25">
      <c r="A63" s="49">
        <v>8</v>
      </c>
      <c r="B63" s="266" t="s">
        <v>185</v>
      </c>
      <c r="C63" s="711">
        <v>2005</v>
      </c>
      <c r="D63" s="131" t="s">
        <v>4</v>
      </c>
      <c r="E63" s="11" t="s">
        <v>15</v>
      </c>
      <c r="F63" s="562" t="s">
        <v>501</v>
      </c>
      <c r="G63" s="690">
        <v>38</v>
      </c>
      <c r="H63" s="563">
        <f t="shared" si="2"/>
        <v>800</v>
      </c>
      <c r="I63" s="555">
        <v>8</v>
      </c>
      <c r="J63" s="312" t="s">
        <v>371</v>
      </c>
    </row>
    <row r="64" spans="1:10" ht="16.5" x14ac:dyDescent="0.25">
      <c r="A64" s="49">
        <v>9</v>
      </c>
      <c r="B64" s="266" t="s">
        <v>372</v>
      </c>
      <c r="C64" s="711">
        <v>2010</v>
      </c>
      <c r="D64" s="131" t="s">
        <v>4</v>
      </c>
      <c r="E64" s="11" t="s">
        <v>15</v>
      </c>
      <c r="F64" s="564" t="s">
        <v>464</v>
      </c>
      <c r="G64" s="690">
        <v>38</v>
      </c>
      <c r="H64" s="563">
        <f t="shared" si="2"/>
        <v>800</v>
      </c>
      <c r="I64" s="1072" t="s">
        <v>503</v>
      </c>
      <c r="J64" s="312" t="s">
        <v>373</v>
      </c>
    </row>
    <row r="65" spans="1:11" ht="16.5" x14ac:dyDescent="0.25">
      <c r="A65" s="49">
        <v>10</v>
      </c>
      <c r="B65" s="266" t="s">
        <v>374</v>
      </c>
      <c r="C65" s="711">
        <v>2005</v>
      </c>
      <c r="D65" s="131" t="s">
        <v>4</v>
      </c>
      <c r="E65" s="11" t="s">
        <v>45</v>
      </c>
      <c r="F65" s="562" t="s">
        <v>464</v>
      </c>
      <c r="G65" s="690">
        <v>38</v>
      </c>
      <c r="H65" s="563">
        <f t="shared" si="2"/>
        <v>800</v>
      </c>
      <c r="I65" s="1072" t="s">
        <v>503</v>
      </c>
      <c r="J65" s="312" t="s">
        <v>375</v>
      </c>
    </row>
    <row r="66" spans="1:11" ht="16.5" x14ac:dyDescent="0.25">
      <c r="A66" s="49">
        <v>11</v>
      </c>
      <c r="B66" s="266" t="s">
        <v>155</v>
      </c>
      <c r="C66" s="711">
        <v>2008</v>
      </c>
      <c r="D66" s="131" t="s">
        <v>4</v>
      </c>
      <c r="E66" s="11" t="s">
        <v>13</v>
      </c>
      <c r="F66" s="564" t="s">
        <v>464</v>
      </c>
      <c r="G66" s="690">
        <v>38</v>
      </c>
      <c r="H66" s="563">
        <f t="shared" si="2"/>
        <v>800</v>
      </c>
      <c r="I66" s="1072" t="s">
        <v>503</v>
      </c>
      <c r="J66" s="312" t="s">
        <v>231</v>
      </c>
    </row>
    <row r="67" spans="1:11" ht="16.5" x14ac:dyDescent="0.25">
      <c r="A67" s="49">
        <v>12</v>
      </c>
      <c r="B67" s="266" t="s">
        <v>166</v>
      </c>
      <c r="C67" s="711">
        <v>2005</v>
      </c>
      <c r="D67" s="131" t="s">
        <v>4</v>
      </c>
      <c r="E67" s="11" t="s">
        <v>13</v>
      </c>
      <c r="F67" s="562" t="s">
        <v>464</v>
      </c>
      <c r="G67" s="690">
        <v>38</v>
      </c>
      <c r="H67" s="563">
        <f t="shared" si="2"/>
        <v>800</v>
      </c>
      <c r="I67" s="1072" t="s">
        <v>503</v>
      </c>
      <c r="J67" s="312" t="s">
        <v>32</v>
      </c>
    </row>
    <row r="68" spans="1:11" ht="17.25" customHeight="1" x14ac:dyDescent="0.25">
      <c r="A68" s="49">
        <v>13</v>
      </c>
      <c r="B68" s="266" t="s">
        <v>175</v>
      </c>
      <c r="C68" s="711">
        <v>2010</v>
      </c>
      <c r="D68" s="131" t="s">
        <v>4</v>
      </c>
      <c r="E68" s="11" t="s">
        <v>45</v>
      </c>
      <c r="F68" s="564" t="s">
        <v>464</v>
      </c>
      <c r="G68" s="690">
        <v>38</v>
      </c>
      <c r="H68" s="563">
        <f t="shared" si="2"/>
        <v>800</v>
      </c>
      <c r="I68" s="1072" t="s">
        <v>503</v>
      </c>
      <c r="J68" s="312" t="s">
        <v>130</v>
      </c>
    </row>
    <row r="69" spans="1:11" ht="15" customHeight="1" thickBot="1" x14ac:dyDescent="0.3">
      <c r="A69" s="1029">
        <v>14</v>
      </c>
      <c r="B69" s="1050" t="s">
        <v>179</v>
      </c>
      <c r="C69" s="1065">
        <v>2006</v>
      </c>
      <c r="D69" s="134" t="s">
        <v>4</v>
      </c>
      <c r="E69" s="1066" t="s">
        <v>116</v>
      </c>
      <c r="F69" s="1067" t="s">
        <v>464</v>
      </c>
      <c r="G69" s="1068">
        <v>38</v>
      </c>
      <c r="H69" s="1069">
        <f t="shared" si="2"/>
        <v>800</v>
      </c>
      <c r="I69" s="1073" t="s">
        <v>503</v>
      </c>
      <c r="J69" s="1013" t="s">
        <v>355</v>
      </c>
    </row>
    <row r="70" spans="1:11" ht="16.5" customHeight="1" thickTop="1" x14ac:dyDescent="0.25">
      <c r="A70" s="1045">
        <v>15</v>
      </c>
      <c r="B70" s="714" t="s">
        <v>159</v>
      </c>
      <c r="C70" s="565">
        <v>2011</v>
      </c>
      <c r="D70" s="566" t="s">
        <v>5</v>
      </c>
      <c r="E70" s="556" t="s">
        <v>9</v>
      </c>
      <c r="F70" s="1062" t="s">
        <v>279</v>
      </c>
      <c r="G70" s="1063">
        <v>26</v>
      </c>
      <c r="H70" s="1016">
        <f t="shared" si="2"/>
        <v>608</v>
      </c>
      <c r="I70" s="857"/>
      <c r="J70" s="1064" t="s">
        <v>448</v>
      </c>
    </row>
    <row r="71" spans="1:11" ht="16.5" customHeight="1" x14ac:dyDescent="0.25">
      <c r="A71" s="49">
        <v>16</v>
      </c>
      <c r="B71" s="715" t="s">
        <v>160</v>
      </c>
      <c r="C71" s="334">
        <v>2007</v>
      </c>
      <c r="D71" s="650" t="s">
        <v>4</v>
      </c>
      <c r="E71" s="582" t="s">
        <v>9</v>
      </c>
      <c r="F71" s="23" t="s">
        <v>281</v>
      </c>
      <c r="G71" s="690">
        <v>25.5</v>
      </c>
      <c r="H71" s="567">
        <f t="shared" si="2"/>
        <v>600</v>
      </c>
      <c r="I71" s="652"/>
      <c r="J71" s="568" t="s">
        <v>37</v>
      </c>
    </row>
    <row r="72" spans="1:11" ht="16.5" customHeight="1" x14ac:dyDescent="0.25">
      <c r="A72" s="1045">
        <v>17</v>
      </c>
      <c r="B72" s="738" t="s">
        <v>302</v>
      </c>
      <c r="C72" s="739">
        <v>2009</v>
      </c>
      <c r="D72" s="740" t="s">
        <v>5</v>
      </c>
      <c r="E72" s="741" t="s">
        <v>9</v>
      </c>
      <c r="F72" s="35" t="s">
        <v>300</v>
      </c>
      <c r="G72" s="690">
        <v>20</v>
      </c>
      <c r="H72" s="742">
        <f t="shared" si="2"/>
        <v>512</v>
      </c>
      <c r="I72" s="743"/>
      <c r="J72" s="744" t="s">
        <v>376</v>
      </c>
    </row>
    <row r="73" spans="1:11" ht="15" customHeight="1" x14ac:dyDescent="0.25">
      <c r="A73" s="49">
        <v>18</v>
      </c>
      <c r="B73" s="266" t="s">
        <v>201</v>
      </c>
      <c r="C73" s="70">
        <v>2011</v>
      </c>
      <c r="D73" s="131" t="s">
        <v>5</v>
      </c>
      <c r="E73" s="582" t="s">
        <v>9</v>
      </c>
      <c r="F73" s="112" t="s">
        <v>291</v>
      </c>
      <c r="G73" s="690">
        <v>16.5</v>
      </c>
      <c r="H73" s="551">
        <f t="shared" si="2"/>
        <v>456</v>
      </c>
      <c r="I73" s="652"/>
      <c r="J73" s="558" t="s">
        <v>35</v>
      </c>
    </row>
    <row r="74" spans="1:11" ht="15" customHeight="1" x14ac:dyDescent="0.25">
      <c r="A74" s="1045">
        <v>19</v>
      </c>
      <c r="B74" s="266" t="s">
        <v>377</v>
      </c>
      <c r="C74" s="334">
        <v>2005</v>
      </c>
      <c r="D74" s="247" t="s">
        <v>4</v>
      </c>
      <c r="E74" s="582" t="s">
        <v>9</v>
      </c>
      <c r="F74" s="35" t="s">
        <v>378</v>
      </c>
      <c r="G74" s="690">
        <v>14</v>
      </c>
      <c r="H74" s="551">
        <f t="shared" si="2"/>
        <v>416</v>
      </c>
      <c r="I74" s="644"/>
      <c r="J74" s="557" t="s">
        <v>379</v>
      </c>
    </row>
    <row r="75" spans="1:11" ht="15" x14ac:dyDescent="0.25">
      <c r="A75"/>
      <c r="B75"/>
      <c r="C75"/>
      <c r="D75"/>
      <c r="E75"/>
      <c r="F75"/>
      <c r="G75"/>
      <c r="H75"/>
      <c r="I75"/>
      <c r="J75"/>
    </row>
    <row r="76" spans="1:11" ht="16.5" x14ac:dyDescent="0.25">
      <c r="A76" s="704"/>
      <c r="B76" s="705"/>
      <c r="D76" s="560"/>
      <c r="E76" s="2"/>
      <c r="I76" s="706"/>
    </row>
    <row r="77" spans="1:11" ht="15" x14ac:dyDescent="0.25">
      <c r="A77" s="20"/>
      <c r="B77" s="862"/>
      <c r="C77" s="862"/>
      <c r="D77" s="862"/>
      <c r="E77" s="862"/>
      <c r="F77" s="862"/>
      <c r="G77" s="862"/>
      <c r="H77" s="862"/>
      <c r="I77" s="862"/>
      <c r="J77" s="862"/>
    </row>
    <row r="78" spans="1:11" ht="15" x14ac:dyDescent="0.25">
      <c r="A78" s="716"/>
      <c r="B78" s="862"/>
      <c r="C78" s="862"/>
      <c r="D78" s="862"/>
      <c r="E78" s="862"/>
      <c r="F78" s="862"/>
      <c r="G78" s="862"/>
      <c r="H78" s="862"/>
      <c r="I78" s="862"/>
      <c r="J78" s="862"/>
    </row>
    <row r="79" spans="1:11" ht="15" x14ac:dyDescent="0.25">
      <c r="A79" s="750" t="s">
        <v>65</v>
      </c>
      <c r="B79" s="571" t="s">
        <v>39</v>
      </c>
      <c r="C79" s="19"/>
      <c r="D79" s="25"/>
      <c r="E79" s="751"/>
      <c r="F79" s="752"/>
      <c r="G79" s="752"/>
      <c r="H79" s="753"/>
      <c r="I79" s="754"/>
      <c r="J79" s="571"/>
      <c r="K79" s="66"/>
    </row>
    <row r="80" spans="1:11" ht="15" x14ac:dyDescent="0.25">
      <c r="A80" s="750" t="s">
        <v>449</v>
      </c>
      <c r="B80" s="863" t="s">
        <v>40</v>
      </c>
      <c r="C80" s="863"/>
      <c r="D80" s="863"/>
      <c r="E80" s="863"/>
      <c r="F80" s="863"/>
      <c r="G80" s="863"/>
      <c r="H80" s="863"/>
      <c r="I80" s="863"/>
      <c r="J80" s="571"/>
      <c r="K80" s="66"/>
    </row>
    <row r="81" spans="1:11" ht="15" x14ac:dyDescent="0.25">
      <c r="A81" s="755"/>
      <c r="B81" s="863"/>
      <c r="C81" s="863"/>
      <c r="D81" s="863"/>
      <c r="E81" s="863"/>
      <c r="F81" s="863"/>
      <c r="G81" s="863"/>
      <c r="H81" s="863"/>
      <c r="I81" s="863"/>
      <c r="J81" s="571"/>
      <c r="K81" s="66"/>
    </row>
    <row r="82" spans="1:11" ht="16.5" x14ac:dyDescent="0.25">
      <c r="A82" s="718"/>
      <c r="B82" s="719"/>
      <c r="C82" s="549"/>
      <c r="D82" s="549"/>
      <c r="E82" s="4"/>
      <c r="F82" s="3"/>
      <c r="G82" s="3"/>
      <c r="H82" s="3"/>
      <c r="I82" s="265"/>
      <c r="J82" s="571"/>
    </row>
    <row r="83" spans="1:11" ht="16.5" x14ac:dyDescent="0.25">
      <c r="A83" s="718"/>
      <c r="B83" s="719"/>
      <c r="C83" s="549"/>
      <c r="D83" s="549"/>
      <c r="E83" s="4"/>
      <c r="F83" s="3"/>
      <c r="G83" s="3"/>
      <c r="H83" s="3"/>
      <c r="I83" s="265"/>
      <c r="J83" s="571"/>
    </row>
    <row r="84" spans="1:11" ht="16.5" x14ac:dyDescent="0.25">
      <c r="A84" s="718"/>
      <c r="B84" s="719"/>
      <c r="C84" s="549"/>
      <c r="D84" s="549"/>
      <c r="E84" s="4"/>
      <c r="F84" s="3"/>
      <c r="G84" s="3"/>
      <c r="H84" s="3"/>
      <c r="I84" s="265"/>
      <c r="J84" s="571"/>
    </row>
    <row r="85" spans="1:11" ht="16.5" x14ac:dyDescent="0.25">
      <c r="A85" s="718"/>
      <c r="B85" s="719"/>
      <c r="C85" s="549"/>
      <c r="D85" s="549"/>
      <c r="E85" s="4"/>
      <c r="F85" s="3"/>
      <c r="G85" s="3"/>
      <c r="H85" s="3"/>
      <c r="I85" s="265"/>
      <c r="J85" s="720"/>
    </row>
    <row r="86" spans="1:11" ht="16.5" x14ac:dyDescent="0.25">
      <c r="A86" s="718"/>
      <c r="B86" s="719"/>
      <c r="C86" s="549"/>
      <c r="D86" s="549"/>
      <c r="E86" s="4"/>
      <c r="F86" s="3"/>
      <c r="G86" s="3"/>
      <c r="H86" s="3"/>
      <c r="I86" s="265"/>
      <c r="J86" s="571"/>
    </row>
    <row r="87" spans="1:11" ht="16.5" x14ac:dyDescent="0.25">
      <c r="A87" s="716"/>
      <c r="B87" s="717"/>
      <c r="C87" s="649"/>
      <c r="D87" s="649"/>
      <c r="E87" s="152"/>
      <c r="F87" s="18"/>
      <c r="G87" s="18"/>
      <c r="H87" s="18"/>
      <c r="I87" s="721"/>
      <c r="J87" s="571"/>
    </row>
    <row r="88" spans="1:11" ht="16.5" x14ac:dyDescent="0.25">
      <c r="A88" s="716"/>
      <c r="B88" s="717"/>
      <c r="C88" s="649"/>
      <c r="D88" s="649"/>
      <c r="E88" s="152"/>
      <c r="F88" s="18"/>
      <c r="G88" s="18"/>
      <c r="H88" s="18"/>
      <c r="I88" s="721"/>
      <c r="J88" s="571"/>
    </row>
    <row r="89" spans="1:11" ht="16.5" x14ac:dyDescent="0.25">
      <c r="A89" s="716"/>
      <c r="B89" s="717"/>
      <c r="C89" s="649"/>
      <c r="D89" s="649"/>
      <c r="E89" s="152"/>
      <c r="F89" s="18"/>
      <c r="G89" s="18"/>
      <c r="H89" s="18"/>
      <c r="I89" s="721"/>
      <c r="J89" s="571"/>
    </row>
    <row r="90" spans="1:11" ht="16.5" x14ac:dyDescent="0.25">
      <c r="A90" s="716"/>
      <c r="B90" s="717"/>
      <c r="C90" s="649"/>
      <c r="D90" s="649"/>
      <c r="E90" s="152"/>
      <c r="F90" s="18"/>
      <c r="G90" s="18"/>
      <c r="H90" s="18"/>
      <c r="I90" s="721"/>
      <c r="J90" s="571"/>
    </row>
    <row r="91" spans="1:11" ht="16.5" x14ac:dyDescent="0.25">
      <c r="A91" s="716"/>
      <c r="B91" s="717"/>
      <c r="C91" s="649"/>
      <c r="D91" s="649"/>
      <c r="E91" s="152"/>
      <c r="F91" s="18"/>
      <c r="G91" s="18"/>
      <c r="H91" s="18"/>
      <c r="I91" s="721"/>
      <c r="J91" s="571"/>
    </row>
    <row r="92" spans="1:11" ht="16.5" x14ac:dyDescent="0.25">
      <c r="A92" s="716"/>
      <c r="B92" s="717"/>
      <c r="C92" s="649"/>
      <c r="D92" s="649"/>
      <c r="E92" s="152"/>
      <c r="F92" s="18"/>
      <c r="G92" s="18"/>
      <c r="H92" s="18"/>
      <c r="I92" s="721"/>
      <c r="J92" s="571"/>
    </row>
    <row r="93" spans="1:11" ht="16.5" x14ac:dyDescent="0.25">
      <c r="A93" s="716"/>
      <c r="B93" s="719"/>
      <c r="C93" s="549"/>
      <c r="D93" s="549"/>
      <c r="E93" s="4"/>
      <c r="F93" s="3"/>
      <c r="G93" s="3"/>
      <c r="H93" s="3"/>
      <c r="I93" s="265"/>
      <c r="J93" s="5"/>
    </row>
    <row r="94" spans="1:11" ht="16.5" x14ac:dyDescent="0.25">
      <c r="A94" s="716"/>
      <c r="B94" s="719"/>
      <c r="C94" s="549"/>
      <c r="D94" s="549"/>
      <c r="E94" s="4"/>
      <c r="F94" s="3"/>
      <c r="G94" s="3"/>
      <c r="H94" s="3"/>
      <c r="I94" s="265"/>
      <c r="J94" s="5"/>
    </row>
    <row r="95" spans="1:11" ht="16.5" x14ac:dyDescent="0.25">
      <c r="A95" s="716"/>
      <c r="B95" s="719"/>
      <c r="C95" s="549"/>
      <c r="D95" s="549"/>
      <c r="E95" s="4"/>
      <c r="F95" s="3"/>
      <c r="G95" s="3"/>
      <c r="H95" s="3"/>
      <c r="I95" s="265"/>
      <c r="J95" s="5"/>
    </row>
    <row r="96" spans="1:11" ht="16.5" x14ac:dyDescent="0.25">
      <c r="A96" s="716"/>
      <c r="B96" s="717"/>
      <c r="C96" s="649"/>
      <c r="D96" s="649"/>
      <c r="E96" s="152"/>
      <c r="F96" s="18"/>
      <c r="G96" s="18"/>
      <c r="H96" s="18"/>
      <c r="I96" s="721"/>
      <c r="J96" s="571"/>
    </row>
    <row r="97" spans="1:10" ht="24.75" customHeight="1" x14ac:dyDescent="0.25">
      <c r="A97" s="716"/>
      <c r="B97" s="717"/>
      <c r="C97" s="649"/>
      <c r="D97" s="649"/>
      <c r="E97" s="152"/>
      <c r="F97" s="18"/>
      <c r="G97" s="18"/>
      <c r="H97" s="18"/>
      <c r="I97" s="721"/>
      <c r="J97" s="571"/>
    </row>
    <row r="98" spans="1:10" ht="15.75" customHeight="1" x14ac:dyDescent="0.25">
      <c r="A98" s="716"/>
      <c r="B98" s="717"/>
      <c r="C98" s="649"/>
      <c r="D98" s="649"/>
      <c r="E98" s="152"/>
      <c r="F98" s="18"/>
      <c r="G98" s="18"/>
      <c r="H98" s="18"/>
      <c r="I98" s="721"/>
      <c r="J98" s="571"/>
    </row>
    <row r="99" spans="1:10" x14ac:dyDescent="0.25">
      <c r="A99" s="864" t="s">
        <v>18</v>
      </c>
      <c r="B99" s="864"/>
      <c r="C99" s="864"/>
      <c r="D99" s="864"/>
      <c r="E99" s="864"/>
      <c r="F99" s="864"/>
      <c r="G99" s="864"/>
      <c r="H99" s="864"/>
      <c r="I99" s="864"/>
      <c r="J99" s="214"/>
    </row>
    <row r="100" spans="1:10" x14ac:dyDescent="0.25">
      <c r="A100" s="864" t="s">
        <v>429</v>
      </c>
      <c r="B100" s="864"/>
      <c r="C100" s="864"/>
      <c r="D100" s="864"/>
      <c r="E100" s="864"/>
      <c r="F100" s="864"/>
      <c r="G100" s="864"/>
      <c r="H100" s="864"/>
      <c r="I100" s="864"/>
      <c r="J100" s="214"/>
    </row>
    <row r="101" spans="1:10" x14ac:dyDescent="0.25">
      <c r="A101" s="864" t="s">
        <v>19</v>
      </c>
      <c r="B101" s="864"/>
      <c r="C101" s="864"/>
      <c r="D101" s="864"/>
      <c r="E101" s="864"/>
      <c r="F101" s="864"/>
      <c r="G101" s="864"/>
      <c r="H101" s="864"/>
      <c r="I101" s="864"/>
      <c r="J101" s="214"/>
    </row>
    <row r="102" spans="1:10" ht="16.5" x14ac:dyDescent="0.25">
      <c r="A102" s="18"/>
      <c r="B102" s="717"/>
      <c r="C102" s="649"/>
      <c r="D102" s="880" t="s">
        <v>181</v>
      </c>
      <c r="E102" s="880"/>
      <c r="F102" s="18"/>
      <c r="G102" s="18"/>
      <c r="H102" s="18"/>
      <c r="I102" s="722"/>
      <c r="J102" s="571"/>
    </row>
    <row r="103" spans="1:10" ht="15" x14ac:dyDescent="0.25">
      <c r="A103" s="867" t="s">
        <v>181</v>
      </c>
      <c r="B103" s="867"/>
      <c r="C103" s="867" t="s">
        <v>0</v>
      </c>
      <c r="D103" s="868" t="s">
        <v>1</v>
      </c>
      <c r="E103" s="868" t="s">
        <v>17</v>
      </c>
      <c r="F103" s="869" t="s">
        <v>432</v>
      </c>
      <c r="G103" s="869"/>
      <c r="H103" s="869"/>
      <c r="I103" s="869"/>
      <c r="J103" s="869"/>
    </row>
    <row r="104" spans="1:10" ht="24.75" x14ac:dyDescent="0.25">
      <c r="A104" s="878" t="s">
        <v>20</v>
      </c>
      <c r="B104" s="879" t="s">
        <v>21</v>
      </c>
      <c r="C104" s="867"/>
      <c r="D104" s="868"/>
      <c r="E104" s="868"/>
      <c r="F104" s="874" t="s">
        <v>2</v>
      </c>
      <c r="G104" s="874" t="s">
        <v>22</v>
      </c>
      <c r="H104" s="645" t="s">
        <v>3</v>
      </c>
      <c r="I104" s="875" t="s">
        <v>8</v>
      </c>
      <c r="J104" s="876"/>
    </row>
    <row r="105" spans="1:10" ht="15" x14ac:dyDescent="0.25">
      <c r="A105" s="878"/>
      <c r="B105" s="879"/>
      <c r="C105" s="867"/>
      <c r="D105" s="868"/>
      <c r="E105" s="868"/>
      <c r="F105" s="874"/>
      <c r="G105" s="874"/>
      <c r="H105" s="645" t="s">
        <v>24</v>
      </c>
      <c r="I105" s="875"/>
      <c r="J105" s="876"/>
    </row>
    <row r="106" spans="1:10" ht="16.5" customHeight="1" x14ac:dyDescent="0.3">
      <c r="A106" s="49">
        <v>1</v>
      </c>
      <c r="B106" s="266" t="s">
        <v>175</v>
      </c>
      <c r="C106" s="23">
        <v>2009</v>
      </c>
      <c r="D106" s="44" t="s">
        <v>5</v>
      </c>
      <c r="E106" s="573" t="s">
        <v>450</v>
      </c>
      <c r="F106" s="762" t="s">
        <v>463</v>
      </c>
      <c r="G106" s="574">
        <v>52</v>
      </c>
      <c r="H106" s="756">
        <f>((G106)*1000)/55</f>
        <v>945.4545454545455</v>
      </c>
      <c r="I106" s="240">
        <v>1</v>
      </c>
      <c r="J106" s="757" t="s">
        <v>430</v>
      </c>
    </row>
    <row r="107" spans="1:10" ht="16.5" customHeight="1" x14ac:dyDescent="0.3">
      <c r="A107" s="710">
        <v>2</v>
      </c>
      <c r="B107" s="266" t="s">
        <v>185</v>
      </c>
      <c r="C107" s="23">
        <v>2010</v>
      </c>
      <c r="D107" s="44" t="s">
        <v>5</v>
      </c>
      <c r="E107" s="573" t="s">
        <v>434</v>
      </c>
      <c r="F107" s="22" t="s">
        <v>464</v>
      </c>
      <c r="G107" s="574">
        <v>50</v>
      </c>
      <c r="H107" s="756">
        <f t="shared" ref="H107:H128" si="3">((G107)*1000)/55</f>
        <v>909.09090909090912</v>
      </c>
      <c r="I107" s="241">
        <v>2</v>
      </c>
      <c r="J107" s="8" t="s">
        <v>371</v>
      </c>
    </row>
    <row r="108" spans="1:10" ht="16.5" customHeight="1" x14ac:dyDescent="0.3">
      <c r="A108" s="49">
        <v>3</v>
      </c>
      <c r="B108" s="266" t="s">
        <v>166</v>
      </c>
      <c r="C108" s="23">
        <v>2010</v>
      </c>
      <c r="D108" s="44" t="s">
        <v>5</v>
      </c>
      <c r="E108" s="573" t="s">
        <v>427</v>
      </c>
      <c r="F108" s="22" t="s">
        <v>464</v>
      </c>
      <c r="G108" s="574">
        <v>50</v>
      </c>
      <c r="H108" s="756">
        <f t="shared" si="3"/>
        <v>909.09090909090912</v>
      </c>
      <c r="I108" s="242">
        <v>3</v>
      </c>
      <c r="J108" s="8" t="s">
        <v>32</v>
      </c>
    </row>
    <row r="109" spans="1:10" ht="16.5" customHeight="1" x14ac:dyDescent="0.3">
      <c r="A109" s="49">
        <v>4</v>
      </c>
      <c r="B109" s="266" t="s">
        <v>386</v>
      </c>
      <c r="C109" s="23">
        <v>2009</v>
      </c>
      <c r="D109" s="44" t="s">
        <v>5</v>
      </c>
      <c r="E109" s="573" t="s">
        <v>451</v>
      </c>
      <c r="F109" s="762" t="s">
        <v>464</v>
      </c>
      <c r="G109" s="574">
        <v>50</v>
      </c>
      <c r="H109" s="756">
        <f t="shared" si="3"/>
        <v>909.09090909090912</v>
      </c>
      <c r="I109" s="243">
        <v>4</v>
      </c>
      <c r="J109" s="427" t="s">
        <v>452</v>
      </c>
    </row>
    <row r="110" spans="1:10" ht="16.5" customHeight="1" x14ac:dyDescent="0.3">
      <c r="A110" s="49">
        <v>5</v>
      </c>
      <c r="B110" s="266" t="s">
        <v>380</v>
      </c>
      <c r="C110" s="23">
        <v>2010</v>
      </c>
      <c r="D110" s="44" t="s">
        <v>5</v>
      </c>
      <c r="E110" s="573" t="s">
        <v>453</v>
      </c>
      <c r="F110" s="22" t="s">
        <v>465</v>
      </c>
      <c r="G110" s="574">
        <v>45.5</v>
      </c>
      <c r="H110" s="756">
        <f t="shared" si="3"/>
        <v>827.27272727272725</v>
      </c>
      <c r="I110" s="554">
        <v>5</v>
      </c>
      <c r="J110" s="8" t="s">
        <v>112</v>
      </c>
    </row>
    <row r="111" spans="1:10" ht="16.5" customHeight="1" x14ac:dyDescent="0.3">
      <c r="A111" s="49">
        <v>6</v>
      </c>
      <c r="B111" s="266" t="s">
        <v>301</v>
      </c>
      <c r="C111" s="723">
        <v>2009</v>
      </c>
      <c r="D111" s="44" t="s">
        <v>5</v>
      </c>
      <c r="E111" s="573" t="s">
        <v>422</v>
      </c>
      <c r="F111" s="22" t="s">
        <v>466</v>
      </c>
      <c r="G111" s="574">
        <v>45</v>
      </c>
      <c r="H111" s="756">
        <f t="shared" si="3"/>
        <v>818.18181818181813</v>
      </c>
      <c r="I111" s="555">
        <v>6</v>
      </c>
      <c r="J111" s="8" t="s">
        <v>381</v>
      </c>
    </row>
    <row r="112" spans="1:10" ht="16.5" customHeight="1" x14ac:dyDescent="0.3">
      <c r="A112" s="49">
        <v>7</v>
      </c>
      <c r="B112" s="266" t="s">
        <v>382</v>
      </c>
      <c r="C112" s="723">
        <v>2010</v>
      </c>
      <c r="D112" s="44" t="s">
        <v>5</v>
      </c>
      <c r="E112" s="573" t="s">
        <v>422</v>
      </c>
      <c r="F112" s="22" t="s">
        <v>466</v>
      </c>
      <c r="G112" s="574">
        <v>45</v>
      </c>
      <c r="H112" s="756">
        <f t="shared" si="3"/>
        <v>818.18181818181813</v>
      </c>
      <c r="I112" s="555">
        <v>7</v>
      </c>
      <c r="J112" s="8" t="s">
        <v>383</v>
      </c>
    </row>
    <row r="113" spans="1:10" ht="16.5" customHeight="1" x14ac:dyDescent="0.3">
      <c r="A113" s="49">
        <v>8</v>
      </c>
      <c r="B113" s="266" t="s">
        <v>384</v>
      </c>
      <c r="C113" s="223">
        <v>2009</v>
      </c>
      <c r="D113" s="44" t="s">
        <v>5</v>
      </c>
      <c r="E113" s="573" t="s">
        <v>444</v>
      </c>
      <c r="F113" s="22" t="s">
        <v>466</v>
      </c>
      <c r="G113" s="574">
        <v>45</v>
      </c>
      <c r="H113" s="756">
        <f t="shared" si="3"/>
        <v>818.18181818181813</v>
      </c>
      <c r="I113" s="555">
        <v>8</v>
      </c>
      <c r="J113" s="8" t="s">
        <v>385</v>
      </c>
    </row>
    <row r="114" spans="1:10" ht="16.5" customHeight="1" x14ac:dyDescent="0.3">
      <c r="A114" s="49">
        <v>9</v>
      </c>
      <c r="B114" s="266" t="s">
        <v>387</v>
      </c>
      <c r="C114" s="23">
        <v>2010</v>
      </c>
      <c r="D114" s="44" t="s">
        <v>5</v>
      </c>
      <c r="E114" s="573" t="s">
        <v>439</v>
      </c>
      <c r="F114" s="22" t="s">
        <v>467</v>
      </c>
      <c r="G114" s="574">
        <v>44</v>
      </c>
      <c r="H114" s="756">
        <f t="shared" si="3"/>
        <v>800</v>
      </c>
      <c r="I114" s="555">
        <v>9</v>
      </c>
      <c r="J114" s="8" t="s">
        <v>375</v>
      </c>
    </row>
    <row r="115" spans="1:10" ht="16.5" customHeight="1" x14ac:dyDescent="0.3">
      <c r="A115" s="49">
        <v>10</v>
      </c>
      <c r="B115" s="266" t="s">
        <v>388</v>
      </c>
      <c r="C115" s="23">
        <v>2009</v>
      </c>
      <c r="D115" s="44" t="s">
        <v>5</v>
      </c>
      <c r="E115" s="573" t="s">
        <v>425</v>
      </c>
      <c r="F115" s="22" t="s">
        <v>467</v>
      </c>
      <c r="G115" s="574">
        <v>44</v>
      </c>
      <c r="H115" s="756">
        <f t="shared" si="3"/>
        <v>800</v>
      </c>
      <c r="I115" s="555">
        <v>10</v>
      </c>
      <c r="J115" s="8" t="s">
        <v>232</v>
      </c>
    </row>
    <row r="116" spans="1:10" ht="16.5" customHeight="1" x14ac:dyDescent="0.3">
      <c r="A116" s="49">
        <v>11</v>
      </c>
      <c r="B116" s="266" t="s">
        <v>188</v>
      </c>
      <c r="C116" s="23">
        <v>2009</v>
      </c>
      <c r="D116" s="44" t="s">
        <v>5</v>
      </c>
      <c r="E116" s="573" t="s">
        <v>441</v>
      </c>
      <c r="F116" s="22" t="s">
        <v>467</v>
      </c>
      <c r="G116" s="574">
        <v>44</v>
      </c>
      <c r="H116" s="756">
        <f t="shared" si="3"/>
        <v>800</v>
      </c>
      <c r="I116" s="555">
        <v>11</v>
      </c>
      <c r="J116" s="8" t="s">
        <v>389</v>
      </c>
    </row>
    <row r="117" spans="1:10" ht="16.5" customHeight="1" thickBot="1" x14ac:dyDescent="0.35">
      <c r="A117" s="1029">
        <v>12</v>
      </c>
      <c r="B117" s="1050" t="s">
        <v>390</v>
      </c>
      <c r="C117" s="61" t="s">
        <v>52</v>
      </c>
      <c r="D117" s="61" t="s">
        <v>5</v>
      </c>
      <c r="E117" s="1057" t="s">
        <v>15</v>
      </c>
      <c r="F117" s="1058" t="s">
        <v>295</v>
      </c>
      <c r="G117" s="1059">
        <v>44</v>
      </c>
      <c r="H117" s="1060">
        <f t="shared" si="3"/>
        <v>800</v>
      </c>
      <c r="I117" s="1061">
        <v>12</v>
      </c>
      <c r="J117" s="1013" t="s">
        <v>391</v>
      </c>
    </row>
    <row r="118" spans="1:10" ht="16.5" customHeight="1" thickTop="1" x14ac:dyDescent="0.3">
      <c r="A118" s="1045">
        <v>13</v>
      </c>
      <c r="B118" s="714" t="s">
        <v>454</v>
      </c>
      <c r="C118" s="42">
        <v>2010</v>
      </c>
      <c r="D118" s="57" t="s">
        <v>5</v>
      </c>
      <c r="E118" s="583" t="s">
        <v>455</v>
      </c>
      <c r="F118" s="54" t="s">
        <v>468</v>
      </c>
      <c r="G118" s="1055">
        <v>43</v>
      </c>
      <c r="H118" s="1056">
        <f t="shared" si="3"/>
        <v>781.81818181818187</v>
      </c>
      <c r="I118" s="1070">
        <v>13</v>
      </c>
      <c r="J118" s="1002" t="s">
        <v>53</v>
      </c>
    </row>
    <row r="119" spans="1:10" ht="16.5" customHeight="1" x14ac:dyDescent="0.3">
      <c r="A119" s="49">
        <v>14</v>
      </c>
      <c r="B119" s="266" t="s">
        <v>392</v>
      </c>
      <c r="C119" s="44" t="s">
        <v>52</v>
      </c>
      <c r="D119" s="44" t="s">
        <v>5</v>
      </c>
      <c r="E119" s="573" t="s">
        <v>14</v>
      </c>
      <c r="F119" s="36" t="s">
        <v>290</v>
      </c>
      <c r="G119" s="574">
        <v>41.5</v>
      </c>
      <c r="H119" s="756">
        <f t="shared" si="3"/>
        <v>754.5454545454545</v>
      </c>
      <c r="I119" s="1071">
        <v>14</v>
      </c>
      <c r="J119" s="312" t="s">
        <v>393</v>
      </c>
    </row>
    <row r="120" spans="1:10" ht="16.5" customHeight="1" x14ac:dyDescent="0.3">
      <c r="A120" s="49">
        <v>17</v>
      </c>
      <c r="B120" s="266" t="s">
        <v>456</v>
      </c>
      <c r="C120" s="758"/>
      <c r="D120" s="44" t="s">
        <v>5</v>
      </c>
      <c r="E120" s="573" t="s">
        <v>438</v>
      </c>
      <c r="F120" s="22" t="s">
        <v>469</v>
      </c>
      <c r="G120" s="574">
        <v>41</v>
      </c>
      <c r="H120" s="756">
        <f t="shared" si="3"/>
        <v>745.4545454545455</v>
      </c>
      <c r="I120" s="1071">
        <v>15</v>
      </c>
      <c r="J120" s="312" t="s">
        <v>53</v>
      </c>
    </row>
    <row r="121" spans="1:10" ht="16.5" customHeight="1" x14ac:dyDescent="0.3">
      <c r="A121" s="49">
        <v>18</v>
      </c>
      <c r="B121" s="266" t="s">
        <v>246</v>
      </c>
      <c r="C121" s="23">
        <v>2010</v>
      </c>
      <c r="D121" s="44" t="s">
        <v>5</v>
      </c>
      <c r="E121" s="573" t="s">
        <v>439</v>
      </c>
      <c r="F121" s="22" t="s">
        <v>470</v>
      </c>
      <c r="G121" s="574">
        <v>40</v>
      </c>
      <c r="H121" s="756">
        <f t="shared" si="3"/>
        <v>727.27272727272725</v>
      </c>
      <c r="I121" s="1071">
        <v>16</v>
      </c>
      <c r="J121" s="312" t="s">
        <v>222</v>
      </c>
    </row>
    <row r="122" spans="1:10" ht="16.5" customHeight="1" x14ac:dyDescent="0.3">
      <c r="A122" s="49">
        <v>19</v>
      </c>
      <c r="B122" s="266" t="s">
        <v>172</v>
      </c>
      <c r="C122" s="23">
        <v>2010</v>
      </c>
      <c r="D122" s="44" t="s">
        <v>5</v>
      </c>
      <c r="E122" s="573" t="s">
        <v>427</v>
      </c>
      <c r="F122" s="22" t="s">
        <v>470</v>
      </c>
      <c r="G122" s="574">
        <v>40</v>
      </c>
      <c r="H122" s="756">
        <f t="shared" si="3"/>
        <v>727.27272727272725</v>
      </c>
      <c r="I122" s="1071">
        <v>17</v>
      </c>
      <c r="J122" s="1019" t="s">
        <v>428</v>
      </c>
    </row>
    <row r="123" spans="1:10" ht="16.5" customHeight="1" x14ac:dyDescent="0.25">
      <c r="A123" s="49">
        <v>20</v>
      </c>
      <c r="B123" s="266" t="s">
        <v>159</v>
      </c>
      <c r="C123" s="223">
        <v>2011</v>
      </c>
      <c r="D123" s="247" t="s">
        <v>5</v>
      </c>
      <c r="E123" s="582" t="s">
        <v>9</v>
      </c>
      <c r="F123" s="759" t="s">
        <v>279</v>
      </c>
      <c r="G123" s="574">
        <v>38</v>
      </c>
      <c r="H123" s="756">
        <f t="shared" si="3"/>
        <v>690.90909090909088</v>
      </c>
      <c r="I123" s="756"/>
      <c r="J123" s="737"/>
    </row>
    <row r="124" spans="1:10" ht="16.5" customHeight="1" x14ac:dyDescent="0.25">
      <c r="A124" s="49">
        <v>21</v>
      </c>
      <c r="B124" s="266" t="s">
        <v>302</v>
      </c>
      <c r="C124" s="650">
        <v>2009</v>
      </c>
      <c r="D124" s="650" t="s">
        <v>5</v>
      </c>
      <c r="E124" s="582" t="s">
        <v>9</v>
      </c>
      <c r="F124" s="575" t="s">
        <v>300</v>
      </c>
      <c r="G124" s="574">
        <v>32</v>
      </c>
      <c r="H124" s="756">
        <f t="shared" si="3"/>
        <v>581.81818181818187</v>
      </c>
      <c r="I124" s="756"/>
      <c r="J124" s="724"/>
    </row>
    <row r="125" spans="1:10" ht="16.5" customHeight="1" x14ac:dyDescent="0.25">
      <c r="A125" s="49">
        <v>22</v>
      </c>
      <c r="B125" s="266" t="s">
        <v>201</v>
      </c>
      <c r="C125" s="650">
        <v>2011</v>
      </c>
      <c r="D125" s="247" t="s">
        <v>5</v>
      </c>
      <c r="E125" s="582" t="s">
        <v>9</v>
      </c>
      <c r="F125" s="575" t="s">
        <v>291</v>
      </c>
      <c r="G125" s="23">
        <v>28.5</v>
      </c>
      <c r="H125" s="756">
        <f t="shared" si="3"/>
        <v>518.18181818181813</v>
      </c>
      <c r="I125" s="756"/>
      <c r="J125" s="724"/>
    </row>
    <row r="126" spans="1:10" ht="16.5" customHeight="1" x14ac:dyDescent="0.25">
      <c r="A126" s="49">
        <v>23</v>
      </c>
      <c r="B126" s="266" t="s">
        <v>161</v>
      </c>
      <c r="C126" s="23">
        <v>2012</v>
      </c>
      <c r="D126" s="650" t="s">
        <v>6</v>
      </c>
      <c r="E126" s="582" t="s">
        <v>9</v>
      </c>
      <c r="F126" s="577" t="s">
        <v>394</v>
      </c>
      <c r="G126" s="650">
        <v>12</v>
      </c>
      <c r="H126" s="756">
        <f t="shared" si="3"/>
        <v>218.18181818181819</v>
      </c>
      <c r="I126" s="756"/>
      <c r="J126" s="724"/>
    </row>
    <row r="127" spans="1:10" ht="16.5" customHeight="1" x14ac:dyDescent="0.25">
      <c r="A127" s="49">
        <v>24</v>
      </c>
      <c r="B127" s="266" t="s">
        <v>200</v>
      </c>
      <c r="C127" s="23">
        <v>2013</v>
      </c>
      <c r="D127" s="559" t="s">
        <v>6</v>
      </c>
      <c r="E127" s="582" t="s">
        <v>9</v>
      </c>
      <c r="F127" s="577" t="s">
        <v>394</v>
      </c>
      <c r="G127" s="650">
        <v>12</v>
      </c>
      <c r="H127" s="756">
        <f t="shared" si="3"/>
        <v>218.18181818181819</v>
      </c>
      <c r="I127" s="756"/>
      <c r="J127" s="724"/>
    </row>
    <row r="128" spans="1:10" ht="16.5" customHeight="1" x14ac:dyDescent="0.25">
      <c r="A128" s="49">
        <v>25</v>
      </c>
      <c r="B128" s="266" t="s">
        <v>196</v>
      </c>
      <c r="C128" s="23">
        <v>2014</v>
      </c>
      <c r="D128" s="650" t="s">
        <v>7</v>
      </c>
      <c r="E128" s="582" t="s">
        <v>9</v>
      </c>
      <c r="F128" s="577" t="s">
        <v>394</v>
      </c>
      <c r="G128" s="650">
        <v>12</v>
      </c>
      <c r="H128" s="756">
        <f t="shared" si="3"/>
        <v>218.18181818181819</v>
      </c>
      <c r="I128" s="756"/>
      <c r="J128" s="724"/>
    </row>
    <row r="129" spans="1:10" ht="16.5" x14ac:dyDescent="0.25">
      <c r="A129" s="716"/>
      <c r="B129" s="717"/>
      <c r="C129" s="649"/>
      <c r="D129" s="649"/>
      <c r="E129" s="152"/>
      <c r="F129" s="18"/>
      <c r="G129" s="18"/>
      <c r="H129"/>
      <c r="I129" s="725"/>
      <c r="J129" s="571"/>
    </row>
    <row r="130" spans="1:10" ht="16.5" x14ac:dyDescent="0.25">
      <c r="A130" s="20"/>
      <c r="B130" s="717"/>
      <c r="C130" s="84"/>
      <c r="D130" s="84"/>
      <c r="E130" s="25"/>
      <c r="F130" s="26"/>
      <c r="G130" s="26"/>
      <c r="H130"/>
      <c r="I130" s="725"/>
      <c r="J130" s="570"/>
    </row>
    <row r="131" spans="1:10" ht="15" x14ac:dyDescent="0.25">
      <c r="A131" s="20"/>
      <c r="B131" s="862"/>
      <c r="C131" s="862"/>
      <c r="D131" s="862"/>
      <c r="E131" s="862"/>
      <c r="F131" s="862"/>
      <c r="G131" s="862"/>
      <c r="H131" s="862"/>
      <c r="I131" s="862"/>
      <c r="J131" s="862"/>
    </row>
    <row r="132" spans="1:10" ht="15" x14ac:dyDescent="0.25">
      <c r="A132" s="716"/>
      <c r="B132" s="862"/>
      <c r="C132" s="862"/>
      <c r="D132" s="862"/>
      <c r="E132" s="862"/>
      <c r="F132" s="862"/>
      <c r="G132" s="862"/>
      <c r="H132" s="862"/>
      <c r="I132" s="862"/>
      <c r="J132" s="862"/>
    </row>
    <row r="133" spans="1:10" ht="16.5" x14ac:dyDescent="0.25">
      <c r="A133" s="718"/>
      <c r="B133" s="726"/>
      <c r="C133" s="4"/>
      <c r="D133" s="4"/>
      <c r="E133" s="4"/>
      <c r="F133" s="3"/>
      <c r="G133" s="3"/>
      <c r="H133" s="3"/>
      <c r="I133" s="265"/>
      <c r="J133" s="571"/>
    </row>
    <row r="134" spans="1:10" ht="16.5" x14ac:dyDescent="0.25">
      <c r="A134" s="718"/>
      <c r="B134" s="726"/>
      <c r="C134" s="4"/>
      <c r="D134" s="4"/>
      <c r="E134" s="4"/>
      <c r="F134" s="3"/>
      <c r="G134" s="3"/>
      <c r="H134" s="3"/>
      <c r="I134" s="265"/>
      <c r="J134" s="571"/>
    </row>
    <row r="135" spans="1:10" ht="16.5" x14ac:dyDescent="0.25">
      <c r="A135" s="718"/>
      <c r="B135" s="726"/>
      <c r="C135" s="4"/>
      <c r="D135" s="4"/>
      <c r="E135" s="4"/>
      <c r="F135" s="3"/>
      <c r="G135" s="3"/>
      <c r="H135" s="3"/>
      <c r="I135" s="265"/>
      <c r="J135" s="571"/>
    </row>
    <row r="136" spans="1:10" ht="16.5" x14ac:dyDescent="0.25">
      <c r="A136" s="716"/>
      <c r="B136" s="727"/>
      <c r="C136" s="152"/>
      <c r="D136" s="152"/>
      <c r="E136" s="152"/>
      <c r="F136" s="18"/>
      <c r="G136" s="18"/>
      <c r="H136" s="18"/>
      <c r="I136" s="721"/>
      <c r="J136" s="571"/>
    </row>
    <row r="137" spans="1:10" ht="16.5" x14ac:dyDescent="0.25">
      <c r="A137" s="716"/>
      <c r="B137" s="727"/>
      <c r="C137" s="152"/>
      <c r="D137" s="152"/>
      <c r="E137" s="152"/>
      <c r="F137" s="18"/>
      <c r="G137" s="18"/>
      <c r="H137" s="18"/>
      <c r="I137" s="721"/>
      <c r="J137" s="571"/>
    </row>
    <row r="138" spans="1:10" ht="16.5" x14ac:dyDescent="0.25">
      <c r="A138" s="716"/>
      <c r="B138" s="727"/>
      <c r="C138" s="152"/>
      <c r="D138" s="152"/>
      <c r="E138" s="152"/>
      <c r="F138" s="18"/>
      <c r="G138" s="18"/>
      <c r="H138" s="18"/>
      <c r="I138" s="721"/>
      <c r="J138" s="571"/>
    </row>
    <row r="139" spans="1:10" ht="16.5" x14ac:dyDescent="0.25">
      <c r="A139" s="718"/>
      <c r="B139" s="726"/>
      <c r="C139" s="4"/>
      <c r="D139" s="4"/>
      <c r="E139" s="4"/>
      <c r="F139" s="3"/>
      <c r="G139" s="3"/>
      <c r="H139" s="3"/>
      <c r="I139" s="265"/>
      <c r="J139" s="571"/>
    </row>
    <row r="140" spans="1:10" ht="16.5" x14ac:dyDescent="0.25">
      <c r="A140" s="718"/>
      <c r="B140" s="726"/>
      <c r="C140" s="4"/>
      <c r="D140" s="4"/>
      <c r="E140" s="4"/>
      <c r="F140" s="3"/>
      <c r="G140" s="3"/>
      <c r="H140" s="3"/>
      <c r="I140" s="265"/>
      <c r="J140" s="571"/>
    </row>
    <row r="141" spans="1:10" ht="16.5" x14ac:dyDescent="0.25">
      <c r="A141" s="718"/>
      <c r="B141" s="726"/>
      <c r="C141" s="4"/>
      <c r="D141" s="4"/>
      <c r="E141" s="4"/>
      <c r="F141" s="3"/>
      <c r="G141" s="3"/>
      <c r="H141" s="3"/>
      <c r="I141" s="265"/>
      <c r="J141" s="571"/>
    </row>
    <row r="142" spans="1:10" ht="16.5" x14ac:dyDescent="0.25">
      <c r="A142" s="716"/>
      <c r="B142" s="727"/>
      <c r="C142" s="152"/>
      <c r="D142" s="152"/>
      <c r="E142" s="152"/>
      <c r="F142" s="18"/>
      <c r="G142" s="18"/>
      <c r="H142" s="18"/>
      <c r="I142" s="721"/>
      <c r="J142" s="571"/>
    </row>
    <row r="143" spans="1:10" ht="16.5" x14ac:dyDescent="0.25">
      <c r="A143" s="716"/>
      <c r="B143" s="727"/>
      <c r="C143" s="152"/>
      <c r="D143" s="152"/>
      <c r="E143" s="152"/>
      <c r="F143" s="18"/>
      <c r="G143" s="18"/>
      <c r="H143" s="18"/>
      <c r="I143" s="721"/>
      <c r="J143" s="571"/>
    </row>
    <row r="144" spans="1:10" ht="16.5" x14ac:dyDescent="0.25">
      <c r="A144" s="716"/>
      <c r="B144" s="727"/>
      <c r="C144" s="152"/>
      <c r="D144" s="152"/>
      <c r="E144" s="152"/>
      <c r="F144" s="18"/>
      <c r="G144" s="18"/>
      <c r="H144" s="18"/>
      <c r="I144" s="721"/>
      <c r="J144" s="571"/>
    </row>
    <row r="145" spans="1:10" ht="16.5" x14ac:dyDescent="0.25">
      <c r="A145" s="716"/>
      <c r="B145" s="727"/>
      <c r="C145" s="152"/>
      <c r="D145" s="152"/>
      <c r="E145" s="152"/>
      <c r="F145" s="18"/>
      <c r="G145" s="18"/>
      <c r="H145" s="18"/>
      <c r="I145" s="721"/>
      <c r="J145" s="571"/>
    </row>
    <row r="146" spans="1:10" ht="16.5" x14ac:dyDescent="0.25">
      <c r="A146" s="716"/>
      <c r="B146" s="727"/>
      <c r="C146" s="152"/>
      <c r="D146" s="152"/>
      <c r="E146" s="152"/>
      <c r="F146" s="18"/>
      <c r="G146" s="18"/>
      <c r="H146" s="18"/>
      <c r="I146" s="721"/>
      <c r="J146" s="571"/>
    </row>
    <row r="147" spans="1:10" ht="20.25" customHeight="1" x14ac:dyDescent="0.25">
      <c r="A147" s="718"/>
      <c r="B147" s="726"/>
      <c r="C147" s="4"/>
      <c r="D147" s="4"/>
      <c r="E147" s="4"/>
      <c r="F147" s="3"/>
      <c r="G147" s="3"/>
      <c r="H147" s="3"/>
      <c r="I147" s="265"/>
      <c r="J147" s="571"/>
    </row>
    <row r="148" spans="1:10" x14ac:dyDescent="0.25">
      <c r="A148" s="864" t="s">
        <v>18</v>
      </c>
      <c r="B148" s="864"/>
      <c r="C148" s="864"/>
      <c r="D148" s="864"/>
      <c r="E148" s="864"/>
      <c r="F148" s="864"/>
      <c r="G148" s="864"/>
      <c r="H148" s="864"/>
      <c r="I148" s="864"/>
      <c r="J148" s="864"/>
    </row>
    <row r="149" spans="1:10" x14ac:dyDescent="0.25">
      <c r="A149" s="864" t="s">
        <v>429</v>
      </c>
      <c r="B149" s="864"/>
      <c r="C149" s="864"/>
      <c r="D149" s="864"/>
      <c r="E149" s="864"/>
      <c r="F149" s="864"/>
      <c r="G149" s="864"/>
      <c r="H149" s="864"/>
      <c r="I149" s="864"/>
      <c r="J149" s="864"/>
    </row>
    <row r="150" spans="1:10" x14ac:dyDescent="0.25">
      <c r="A150" s="864" t="s">
        <v>19</v>
      </c>
      <c r="B150" s="864"/>
      <c r="C150" s="864"/>
      <c r="D150" s="864"/>
      <c r="E150" s="864"/>
      <c r="F150" s="864"/>
      <c r="G150" s="864"/>
      <c r="H150" s="864"/>
      <c r="I150" s="864"/>
      <c r="J150" s="864"/>
    </row>
    <row r="151" spans="1:10" ht="16.5" x14ac:dyDescent="0.25">
      <c r="A151" s="18"/>
      <c r="B151" s="719"/>
      <c r="C151" s="549"/>
      <c r="D151" s="28"/>
      <c r="E151" s="579" t="s">
        <v>202</v>
      </c>
      <c r="F151" s="3"/>
      <c r="G151" s="3"/>
      <c r="H151" s="3"/>
      <c r="I151" s="3"/>
      <c r="J151" s="5"/>
    </row>
    <row r="152" spans="1:10" ht="15" x14ac:dyDescent="0.25">
      <c r="A152" s="867" t="s">
        <v>202</v>
      </c>
      <c r="B152" s="867"/>
      <c r="C152" s="867" t="s">
        <v>0</v>
      </c>
      <c r="D152" s="868" t="s">
        <v>1</v>
      </c>
      <c r="E152" s="868" t="s">
        <v>17</v>
      </c>
      <c r="F152" s="869" t="s">
        <v>432</v>
      </c>
      <c r="G152" s="869"/>
      <c r="H152" s="869"/>
      <c r="I152" s="869"/>
      <c r="J152" s="869"/>
    </row>
    <row r="153" spans="1:10" ht="24.75" x14ac:dyDescent="0.25">
      <c r="A153" s="878" t="s">
        <v>20</v>
      </c>
      <c r="B153" s="879" t="s">
        <v>21</v>
      </c>
      <c r="C153" s="867"/>
      <c r="D153" s="868"/>
      <c r="E153" s="868"/>
      <c r="F153" s="874" t="s">
        <v>2</v>
      </c>
      <c r="G153" s="874" t="s">
        <v>22</v>
      </c>
      <c r="H153" s="645" t="s">
        <v>3</v>
      </c>
      <c r="I153" s="875" t="s">
        <v>8</v>
      </c>
      <c r="J153" s="876"/>
    </row>
    <row r="154" spans="1:10" ht="15" x14ac:dyDescent="0.25">
      <c r="A154" s="878"/>
      <c r="B154" s="879"/>
      <c r="C154" s="867"/>
      <c r="D154" s="868"/>
      <c r="E154" s="868"/>
      <c r="F154" s="874"/>
      <c r="G154" s="874"/>
      <c r="H154" s="645" t="s">
        <v>24</v>
      </c>
      <c r="I154" s="875"/>
      <c r="J154" s="876"/>
    </row>
    <row r="155" spans="1:10" ht="16.5" customHeight="1" x14ac:dyDescent="0.25">
      <c r="A155" s="49">
        <v>1</v>
      </c>
      <c r="B155" s="266" t="s">
        <v>257</v>
      </c>
      <c r="C155" s="267">
        <v>2012</v>
      </c>
      <c r="D155" s="131" t="s">
        <v>6</v>
      </c>
      <c r="E155" s="573" t="s">
        <v>457</v>
      </c>
      <c r="F155" s="36" t="s">
        <v>461</v>
      </c>
      <c r="G155" s="580">
        <v>52</v>
      </c>
      <c r="H155" s="132">
        <f t="shared" ref="H155:H174" si="4">((G155)*1000)/56</f>
        <v>928.57142857142856</v>
      </c>
      <c r="I155" s="1039">
        <v>1</v>
      </c>
      <c r="J155" s="312" t="s">
        <v>63</v>
      </c>
    </row>
    <row r="156" spans="1:10" ht="16.5" customHeight="1" x14ac:dyDescent="0.25">
      <c r="A156" s="710">
        <v>2</v>
      </c>
      <c r="B156" s="266" t="s">
        <v>397</v>
      </c>
      <c r="C156" s="267">
        <v>2013</v>
      </c>
      <c r="D156" s="559" t="s">
        <v>6</v>
      </c>
      <c r="E156" s="573" t="s">
        <v>422</v>
      </c>
      <c r="F156" s="36" t="s">
        <v>462</v>
      </c>
      <c r="G156" s="580">
        <v>51</v>
      </c>
      <c r="H156" s="132">
        <f t="shared" si="4"/>
        <v>910.71428571428567</v>
      </c>
      <c r="I156" s="1040">
        <v>2</v>
      </c>
      <c r="J156" s="312" t="s">
        <v>383</v>
      </c>
    </row>
    <row r="157" spans="1:10" ht="16.5" customHeight="1" x14ac:dyDescent="0.25">
      <c r="A157" s="49">
        <v>3</v>
      </c>
      <c r="B157" s="266" t="s">
        <v>398</v>
      </c>
      <c r="C157" s="267">
        <v>2012</v>
      </c>
      <c r="D157" s="131" t="s">
        <v>6</v>
      </c>
      <c r="E157" s="573" t="s">
        <v>458</v>
      </c>
      <c r="F157" s="36" t="s">
        <v>471</v>
      </c>
      <c r="G157" s="580">
        <v>49.5</v>
      </c>
      <c r="H157" s="132">
        <f t="shared" si="4"/>
        <v>883.92857142857144</v>
      </c>
      <c r="I157" s="1041">
        <v>3</v>
      </c>
      <c r="J157" s="312" t="s">
        <v>399</v>
      </c>
    </row>
    <row r="158" spans="1:10" ht="16.5" customHeight="1" x14ac:dyDescent="0.25">
      <c r="A158" s="49">
        <v>4</v>
      </c>
      <c r="B158" s="266" t="s">
        <v>209</v>
      </c>
      <c r="C158" s="267">
        <v>2012</v>
      </c>
      <c r="D158" s="131" t="s">
        <v>6</v>
      </c>
      <c r="E158" s="573" t="s">
        <v>444</v>
      </c>
      <c r="F158" s="36" t="s">
        <v>472</v>
      </c>
      <c r="G158" s="580">
        <v>49</v>
      </c>
      <c r="H158" s="132">
        <f t="shared" si="4"/>
        <v>875</v>
      </c>
      <c r="I158" s="1042">
        <v>4</v>
      </c>
      <c r="J158" s="312" t="s">
        <v>113</v>
      </c>
    </row>
    <row r="159" spans="1:10" ht="16.5" customHeight="1" x14ac:dyDescent="0.25">
      <c r="A159" s="49">
        <v>5</v>
      </c>
      <c r="B159" s="266" t="s">
        <v>400</v>
      </c>
      <c r="C159" s="267">
        <v>2012</v>
      </c>
      <c r="D159" s="131" t="s">
        <v>6</v>
      </c>
      <c r="E159" s="573" t="s">
        <v>438</v>
      </c>
      <c r="F159" s="36" t="s">
        <v>473</v>
      </c>
      <c r="G159" s="580">
        <v>47.5</v>
      </c>
      <c r="H159" s="132">
        <f t="shared" si="4"/>
        <v>848.21428571428567</v>
      </c>
      <c r="I159" s="1043">
        <v>5</v>
      </c>
      <c r="J159" s="312" t="s">
        <v>249</v>
      </c>
    </row>
    <row r="160" spans="1:10" ht="16.5" customHeight="1" x14ac:dyDescent="0.25">
      <c r="A160" s="49">
        <v>6</v>
      </c>
      <c r="B160" s="266" t="s">
        <v>190</v>
      </c>
      <c r="C160" s="267">
        <v>2012</v>
      </c>
      <c r="D160" s="131" t="s">
        <v>6</v>
      </c>
      <c r="E160" s="573" t="s">
        <v>441</v>
      </c>
      <c r="F160" s="36" t="s">
        <v>474</v>
      </c>
      <c r="G160" s="580">
        <v>46.5</v>
      </c>
      <c r="H160" s="132">
        <f t="shared" si="4"/>
        <v>830.35714285714289</v>
      </c>
      <c r="I160" s="1044">
        <v>6</v>
      </c>
      <c r="J160" s="312" t="s">
        <v>191</v>
      </c>
    </row>
    <row r="161" spans="1:17" ht="16.5" customHeight="1" x14ac:dyDescent="0.25">
      <c r="A161" s="49">
        <v>7</v>
      </c>
      <c r="B161" s="266" t="s">
        <v>258</v>
      </c>
      <c r="C161" s="267">
        <v>2012</v>
      </c>
      <c r="D161" s="131" t="s">
        <v>6</v>
      </c>
      <c r="E161" s="573" t="s">
        <v>444</v>
      </c>
      <c r="F161" s="763" t="s">
        <v>475</v>
      </c>
      <c r="G161" s="580">
        <v>43</v>
      </c>
      <c r="H161" s="132">
        <f t="shared" si="4"/>
        <v>767.85714285714289</v>
      </c>
      <c r="I161" s="1044">
        <v>7</v>
      </c>
      <c r="J161" s="760" t="s">
        <v>433</v>
      </c>
    </row>
    <row r="162" spans="1:17" ht="16.5" customHeight="1" x14ac:dyDescent="0.25">
      <c r="A162" s="49">
        <v>8</v>
      </c>
      <c r="B162" s="266" t="s">
        <v>263</v>
      </c>
      <c r="C162" s="267">
        <v>2014</v>
      </c>
      <c r="D162" s="559" t="s">
        <v>7</v>
      </c>
      <c r="E162" s="573" t="s">
        <v>459</v>
      </c>
      <c r="F162" s="763" t="s">
        <v>476</v>
      </c>
      <c r="G162" s="580">
        <v>40.5</v>
      </c>
      <c r="H162" s="132">
        <f t="shared" si="4"/>
        <v>723.21428571428567</v>
      </c>
      <c r="I162" s="1044">
        <v>8</v>
      </c>
      <c r="J162" s="312" t="s">
        <v>460</v>
      </c>
    </row>
    <row r="163" spans="1:17" ht="16.5" customHeight="1" x14ac:dyDescent="0.25">
      <c r="A163" s="49">
        <v>9</v>
      </c>
      <c r="B163" s="266" t="s">
        <v>401</v>
      </c>
      <c r="C163" s="267">
        <v>2012</v>
      </c>
      <c r="D163" s="131" t="s">
        <v>6</v>
      </c>
      <c r="E163" s="573" t="s">
        <v>438</v>
      </c>
      <c r="F163" s="36" t="s">
        <v>477</v>
      </c>
      <c r="G163" s="580">
        <v>39</v>
      </c>
      <c r="H163" s="132">
        <f t="shared" si="4"/>
        <v>696.42857142857144</v>
      </c>
      <c r="I163" s="1044">
        <v>9</v>
      </c>
      <c r="J163" s="312" t="s">
        <v>402</v>
      </c>
    </row>
    <row r="164" spans="1:17" s="34" customFormat="1" ht="16.5" customHeight="1" x14ac:dyDescent="0.25">
      <c r="A164" s="49">
        <v>10</v>
      </c>
      <c r="B164" s="266" t="s">
        <v>403</v>
      </c>
      <c r="C164" s="267">
        <v>2012</v>
      </c>
      <c r="D164" s="131" t="s">
        <v>6</v>
      </c>
      <c r="E164" s="573" t="s">
        <v>444</v>
      </c>
      <c r="F164" s="36" t="s">
        <v>309</v>
      </c>
      <c r="G164" s="580">
        <v>38</v>
      </c>
      <c r="H164" s="132">
        <f t="shared" si="4"/>
        <v>678.57142857142856</v>
      </c>
      <c r="I164" s="1044">
        <v>10</v>
      </c>
      <c r="J164" s="312" t="s">
        <v>46</v>
      </c>
      <c r="K164"/>
      <c r="L164"/>
      <c r="M164"/>
      <c r="N164"/>
      <c r="O164"/>
      <c r="P164"/>
      <c r="Q164"/>
    </row>
    <row r="165" spans="1:17" ht="16.5" customHeight="1" x14ac:dyDescent="0.25">
      <c r="A165" s="49">
        <v>11</v>
      </c>
      <c r="B165" s="266" t="s">
        <v>214</v>
      </c>
      <c r="C165" s="267">
        <v>2012</v>
      </c>
      <c r="D165" s="131" t="s">
        <v>6</v>
      </c>
      <c r="E165" s="573" t="s">
        <v>68</v>
      </c>
      <c r="F165" s="36" t="s">
        <v>309</v>
      </c>
      <c r="G165" s="580">
        <v>38</v>
      </c>
      <c r="H165" s="132">
        <f t="shared" si="4"/>
        <v>678.57142857142856</v>
      </c>
      <c r="I165" s="1048" t="s">
        <v>502</v>
      </c>
      <c r="J165" s="312" t="s">
        <v>404</v>
      </c>
    </row>
    <row r="166" spans="1:17" ht="16.5" customHeight="1" x14ac:dyDescent="0.25">
      <c r="A166" s="49">
        <v>12</v>
      </c>
      <c r="B166" s="266" t="s">
        <v>405</v>
      </c>
      <c r="C166" s="858">
        <v>2012</v>
      </c>
      <c r="D166" s="858" t="s">
        <v>6</v>
      </c>
      <c r="E166" s="582" t="s">
        <v>9</v>
      </c>
      <c r="F166" s="585" t="s">
        <v>309</v>
      </c>
      <c r="G166" s="1052">
        <v>38</v>
      </c>
      <c r="H166" s="164">
        <f t="shared" si="4"/>
        <v>678.57142857142856</v>
      </c>
      <c r="I166" s="1048" t="s">
        <v>502</v>
      </c>
      <c r="J166" s="1012" t="s">
        <v>395</v>
      </c>
    </row>
    <row r="167" spans="1:17" ht="16.5" customHeight="1" thickBot="1" x14ac:dyDescent="0.3">
      <c r="A167" s="1029">
        <v>13</v>
      </c>
      <c r="B167" s="1050" t="s">
        <v>406</v>
      </c>
      <c r="C167" s="31">
        <v>2013</v>
      </c>
      <c r="D167" s="1051" t="s">
        <v>6</v>
      </c>
      <c r="E167" s="609" t="s">
        <v>9</v>
      </c>
      <c r="F167" s="1053" t="s">
        <v>309</v>
      </c>
      <c r="G167" s="1054">
        <v>38</v>
      </c>
      <c r="H167" s="165">
        <f t="shared" si="4"/>
        <v>678.57142857142856</v>
      </c>
      <c r="I167" s="1049" t="s">
        <v>502</v>
      </c>
      <c r="J167" s="1015" t="s">
        <v>376</v>
      </c>
    </row>
    <row r="168" spans="1:17" ht="16.5" customHeight="1" thickTop="1" x14ac:dyDescent="0.25">
      <c r="A168" s="1045">
        <v>14</v>
      </c>
      <c r="B168" s="714" t="s">
        <v>407</v>
      </c>
      <c r="C168" s="273" t="s">
        <v>60</v>
      </c>
      <c r="D168" s="118" t="s">
        <v>6</v>
      </c>
      <c r="E168" s="583" t="s">
        <v>12</v>
      </c>
      <c r="F168" s="584" t="s">
        <v>408</v>
      </c>
      <c r="G168" s="1046">
        <v>33.5</v>
      </c>
      <c r="H168" s="166">
        <f t="shared" si="4"/>
        <v>598.21428571428567</v>
      </c>
      <c r="I168" s="1047">
        <v>14</v>
      </c>
      <c r="J168" s="1002" t="s">
        <v>51</v>
      </c>
    </row>
    <row r="169" spans="1:17" ht="16.5" customHeight="1" x14ac:dyDescent="0.25">
      <c r="A169" s="49">
        <v>17</v>
      </c>
      <c r="B169" s="266" t="s">
        <v>409</v>
      </c>
      <c r="C169" s="267" t="s">
        <v>60</v>
      </c>
      <c r="D169" s="131" t="s">
        <v>6</v>
      </c>
      <c r="E169" s="583" t="s">
        <v>28</v>
      </c>
      <c r="F169" s="584" t="s">
        <v>410</v>
      </c>
      <c r="G169" s="580">
        <v>33</v>
      </c>
      <c r="H169" s="132">
        <f t="shared" si="4"/>
        <v>589.28571428571433</v>
      </c>
      <c r="I169" s="1017">
        <v>15</v>
      </c>
      <c r="J169" s="312" t="s">
        <v>343</v>
      </c>
    </row>
    <row r="170" spans="1:17" ht="16.5" customHeight="1" x14ac:dyDescent="0.25">
      <c r="A170" s="49">
        <v>18</v>
      </c>
      <c r="B170" s="266" t="s">
        <v>196</v>
      </c>
      <c r="C170" s="654">
        <v>2014</v>
      </c>
      <c r="D170" s="654" t="s">
        <v>7</v>
      </c>
      <c r="E170" s="556" t="s">
        <v>9</v>
      </c>
      <c r="F170" s="585" t="s">
        <v>313</v>
      </c>
      <c r="G170" s="650">
        <v>31</v>
      </c>
      <c r="H170" s="132">
        <f t="shared" si="4"/>
        <v>553.57142857142856</v>
      </c>
      <c r="I170" s="728"/>
      <c r="J170" s="724" t="s">
        <v>376</v>
      </c>
    </row>
    <row r="171" spans="1:17" ht="16.5" customHeight="1" x14ac:dyDescent="0.25">
      <c r="A171" s="49">
        <v>19</v>
      </c>
      <c r="B171" s="266" t="s">
        <v>411</v>
      </c>
      <c r="C171" s="267" t="s">
        <v>58</v>
      </c>
      <c r="D171" s="559" t="s">
        <v>6</v>
      </c>
      <c r="E171" s="583" t="s">
        <v>49</v>
      </c>
      <c r="F171" s="36" t="s">
        <v>412</v>
      </c>
      <c r="G171" s="580">
        <v>28.5</v>
      </c>
      <c r="H171" s="132">
        <f t="shared" si="4"/>
        <v>508.92857142857144</v>
      </c>
      <c r="I171" s="12"/>
      <c r="J171" s="586" t="s">
        <v>413</v>
      </c>
    </row>
    <row r="172" spans="1:17" ht="16.5" customHeight="1" x14ac:dyDescent="0.25">
      <c r="A172" s="49">
        <v>20</v>
      </c>
      <c r="B172" s="266" t="s">
        <v>198</v>
      </c>
      <c r="C172" s="654">
        <v>2014</v>
      </c>
      <c r="D172" s="654" t="s">
        <v>7</v>
      </c>
      <c r="E172" s="556" t="s">
        <v>9</v>
      </c>
      <c r="F172" s="587" t="s">
        <v>396</v>
      </c>
      <c r="G172" s="650">
        <v>26</v>
      </c>
      <c r="H172" s="132">
        <f t="shared" si="4"/>
        <v>464.28571428571428</v>
      </c>
      <c r="I172" s="12"/>
      <c r="J172" s="588" t="s">
        <v>414</v>
      </c>
    </row>
    <row r="173" spans="1:17" ht="16.5" customHeight="1" x14ac:dyDescent="0.25">
      <c r="A173" s="49">
        <v>21</v>
      </c>
      <c r="B173" s="729" t="s">
        <v>315</v>
      </c>
      <c r="C173" s="654">
        <v>2013</v>
      </c>
      <c r="D173" s="559" t="s">
        <v>6</v>
      </c>
      <c r="E173" s="556" t="s">
        <v>9</v>
      </c>
      <c r="F173" s="589" t="s">
        <v>316</v>
      </c>
      <c r="G173" s="650">
        <v>13</v>
      </c>
      <c r="H173" s="132">
        <f t="shared" si="4"/>
        <v>232.14285714285714</v>
      </c>
      <c r="I173" s="12"/>
      <c r="J173" s="588" t="s">
        <v>415</v>
      </c>
    </row>
    <row r="174" spans="1:17" ht="16.5" customHeight="1" x14ac:dyDescent="0.25">
      <c r="A174" s="49">
        <v>22</v>
      </c>
      <c r="B174" s="729" t="s">
        <v>317</v>
      </c>
      <c r="C174" s="654">
        <v>2013</v>
      </c>
      <c r="D174" s="559" t="s">
        <v>6</v>
      </c>
      <c r="E174" s="556" t="s">
        <v>9</v>
      </c>
      <c r="F174" s="589" t="s">
        <v>316</v>
      </c>
      <c r="G174" s="650">
        <v>13</v>
      </c>
      <c r="H174" s="132">
        <f t="shared" si="4"/>
        <v>232.14285714285714</v>
      </c>
      <c r="I174" s="12"/>
      <c r="J174" s="590" t="s">
        <v>416</v>
      </c>
    </row>
    <row r="175" spans="1:17" ht="15" customHeight="1" x14ac:dyDescent="0.25">
      <c r="A175" s="718"/>
      <c r="B175" s="730"/>
      <c r="C175" s="591"/>
      <c r="D175" s="591"/>
      <c r="E175" s="99"/>
      <c r="F175" s="731"/>
      <c r="G175" s="732"/>
      <c r="H175" s="3"/>
      <c r="I175" s="265"/>
      <c r="J175" s="5"/>
    </row>
    <row r="176" spans="1:17" ht="15" customHeight="1" x14ac:dyDescent="0.25">
      <c r="A176" s="3"/>
      <c r="B176" s="730" t="s">
        <v>405</v>
      </c>
      <c r="C176" s="591" t="s">
        <v>417</v>
      </c>
      <c r="D176" s="99"/>
      <c r="F176" s="733" t="s">
        <v>418</v>
      </c>
      <c r="G176" s="732"/>
      <c r="H176" s="3"/>
      <c r="I176" s="3"/>
      <c r="J176" s="5"/>
    </row>
    <row r="177" spans="1:17" ht="16.5" x14ac:dyDescent="0.25">
      <c r="A177" s="3"/>
      <c r="B177" s="730" t="s">
        <v>406</v>
      </c>
      <c r="C177" s="591" t="s">
        <v>419</v>
      </c>
      <c r="D177" s="544"/>
      <c r="F177" s="733" t="s">
        <v>418</v>
      </c>
      <c r="G177" s="732"/>
      <c r="H177" s="3"/>
      <c r="I177" s="3"/>
      <c r="J177" s="5"/>
    </row>
    <row r="178" spans="1:17" ht="16.5" x14ac:dyDescent="0.25">
      <c r="A178" s="3"/>
      <c r="B178" s="717"/>
      <c r="C178" s="649"/>
      <c r="D178" s="152"/>
      <c r="E178" s="572"/>
      <c r="F178" s="18"/>
      <c r="G178" s="18"/>
      <c r="H178" s="18"/>
      <c r="I178" s="18"/>
      <c r="J178" s="571"/>
    </row>
    <row r="179" spans="1:17" x14ac:dyDescent="0.25">
      <c r="A179" s="20" t="s">
        <v>38</v>
      </c>
      <c r="B179" s="18" t="s">
        <v>39</v>
      </c>
      <c r="C179" s="69"/>
      <c r="D179" s="734"/>
      <c r="E179" s="735"/>
      <c r="F179" s="26"/>
      <c r="G179" s="26"/>
      <c r="H179" s="309"/>
      <c r="I179" s="27"/>
      <c r="J179" s="736"/>
    </row>
    <row r="180" spans="1:17" ht="15" x14ac:dyDescent="0.25">
      <c r="A180" s="20" t="s">
        <v>38</v>
      </c>
      <c r="B180" s="862" t="s">
        <v>40</v>
      </c>
      <c r="C180" s="862"/>
      <c r="D180" s="862"/>
      <c r="E180" s="862"/>
      <c r="F180" s="862"/>
      <c r="G180" s="862"/>
      <c r="H180" s="862"/>
      <c r="I180" s="862"/>
      <c r="J180" s="862"/>
    </row>
    <row r="181" spans="1:17" ht="15" x14ac:dyDescent="0.25">
      <c r="A181" s="18"/>
      <c r="B181" s="862"/>
      <c r="C181" s="862"/>
      <c r="D181" s="862"/>
      <c r="E181" s="862"/>
      <c r="F181" s="862"/>
      <c r="G181" s="862"/>
      <c r="H181" s="862"/>
      <c r="I181" s="862"/>
      <c r="J181" s="862"/>
    </row>
    <row r="182" spans="1:17" ht="16.5" x14ac:dyDescent="0.25">
      <c r="A182" s="18"/>
      <c r="B182" s="717"/>
      <c r="C182" s="649"/>
      <c r="D182" s="152"/>
      <c r="E182" s="572"/>
      <c r="F182" s="18"/>
      <c r="G182" s="18"/>
      <c r="H182" s="18"/>
      <c r="I182" s="18"/>
      <c r="J182" s="571"/>
    </row>
    <row r="183" spans="1:17" ht="16.5" x14ac:dyDescent="0.25">
      <c r="A183" s="716"/>
      <c r="B183" s="717"/>
      <c r="C183" s="649"/>
      <c r="D183" s="649"/>
      <c r="E183" s="152"/>
      <c r="F183" s="18"/>
      <c r="G183" s="18"/>
      <c r="H183" s="18"/>
      <c r="I183" s="721"/>
      <c r="J183" s="571"/>
    </row>
    <row r="184" spans="1:17" ht="16.5" x14ac:dyDescent="0.25">
      <c r="A184" s="716"/>
      <c r="B184" s="717"/>
      <c r="C184" s="649"/>
      <c r="D184" s="649"/>
      <c r="E184" s="152"/>
      <c r="F184" s="18"/>
      <c r="G184" s="18"/>
      <c r="H184" s="18"/>
      <c r="I184" s="721"/>
      <c r="J184" s="571"/>
    </row>
    <row r="185" spans="1:17" ht="16.5" x14ac:dyDescent="0.25">
      <c r="A185" s="716"/>
      <c r="B185" s="717"/>
      <c r="C185" s="649"/>
      <c r="D185" s="649"/>
      <c r="E185" s="152"/>
      <c r="F185" s="18"/>
      <c r="G185" s="18"/>
      <c r="H185" s="18"/>
      <c r="I185" s="721"/>
      <c r="J185" s="571"/>
    </row>
    <row r="186" spans="1:17" ht="16.5" x14ac:dyDescent="0.25">
      <c r="A186" s="716"/>
      <c r="B186" s="717"/>
      <c r="C186" s="649"/>
      <c r="D186" s="649"/>
      <c r="E186" s="152"/>
      <c r="F186" s="18"/>
      <c r="G186" s="18"/>
      <c r="H186" s="18"/>
      <c r="I186" s="721"/>
      <c r="J186" s="571"/>
    </row>
    <row r="187" spans="1:17" ht="16.5" x14ac:dyDescent="0.25">
      <c r="A187" s="716"/>
      <c r="B187" s="717"/>
      <c r="C187" s="649"/>
      <c r="D187" s="649"/>
      <c r="E187" s="152"/>
      <c r="F187" s="18"/>
      <c r="G187" s="18"/>
      <c r="H187" s="18"/>
      <c r="I187" s="721"/>
      <c r="J187" s="571"/>
    </row>
    <row r="188" spans="1:17" ht="16.5" x14ac:dyDescent="0.25">
      <c r="A188" s="716"/>
      <c r="B188" s="717"/>
      <c r="C188" s="649"/>
      <c r="D188" s="649"/>
      <c r="E188" s="152"/>
      <c r="F188" s="18"/>
      <c r="G188" s="18"/>
      <c r="H188" s="18"/>
      <c r="I188" s="721"/>
      <c r="J188" s="571"/>
    </row>
    <row r="189" spans="1:17" ht="16.5" x14ac:dyDescent="0.25">
      <c r="A189" s="716"/>
      <c r="B189" s="717"/>
      <c r="C189" s="649"/>
      <c r="D189" s="649"/>
      <c r="E189" s="152"/>
      <c r="F189" s="18"/>
      <c r="G189" s="18"/>
      <c r="H189" s="18"/>
      <c r="I189" s="721"/>
      <c r="J189" s="571"/>
    </row>
    <row r="190" spans="1:17" s="592" customFormat="1" ht="16.5" x14ac:dyDescent="0.25">
      <c r="A190" s="716"/>
      <c r="B190" s="717"/>
      <c r="C190" s="649"/>
      <c r="D190" s="649"/>
      <c r="E190" s="152"/>
      <c r="F190" s="18"/>
      <c r="G190" s="18"/>
      <c r="H190" s="18"/>
      <c r="I190" s="721"/>
      <c r="J190" s="571"/>
      <c r="K190"/>
      <c r="L190"/>
      <c r="M190"/>
      <c r="N190"/>
      <c r="O190"/>
      <c r="P190"/>
      <c r="Q190"/>
    </row>
    <row r="191" spans="1:17" s="592" customFormat="1" ht="16.5" x14ac:dyDescent="0.25">
      <c r="A191" s="716"/>
      <c r="B191" s="717"/>
      <c r="C191" s="649"/>
      <c r="D191" s="649"/>
      <c r="E191" s="152"/>
      <c r="F191" s="18"/>
      <c r="G191" s="18"/>
      <c r="H191" s="18"/>
      <c r="I191" s="721"/>
      <c r="J191" s="571"/>
      <c r="K191"/>
      <c r="L191"/>
      <c r="M191"/>
      <c r="N191"/>
      <c r="O191"/>
      <c r="P191"/>
      <c r="Q191"/>
    </row>
    <row r="192" spans="1:17" s="592" customFormat="1" ht="16.5" x14ac:dyDescent="0.25">
      <c r="A192" s="716"/>
      <c r="B192" s="717"/>
      <c r="C192" s="649"/>
      <c r="D192" s="649"/>
      <c r="E192" s="152"/>
      <c r="F192" s="18"/>
      <c r="G192" s="18"/>
      <c r="H192" s="18"/>
      <c r="I192" s="721"/>
      <c r="J192" s="571"/>
      <c r="K192"/>
      <c r="L192"/>
      <c r="M192"/>
      <c r="N192"/>
      <c r="O192"/>
      <c r="P192"/>
      <c r="Q192"/>
    </row>
    <row r="193" spans="1:17" s="592" customFormat="1" ht="16.5" x14ac:dyDescent="0.25">
      <c r="A193" s="716"/>
      <c r="B193" s="717"/>
      <c r="C193" s="649"/>
      <c r="D193" s="649"/>
      <c r="E193" s="152"/>
      <c r="F193" s="18"/>
      <c r="G193" s="18"/>
      <c r="H193" s="18"/>
      <c r="I193" s="721"/>
      <c r="J193" s="571"/>
      <c r="K193"/>
      <c r="L193"/>
      <c r="M193"/>
      <c r="N193"/>
      <c r="O193"/>
      <c r="P193"/>
      <c r="Q193"/>
    </row>
    <row r="194" spans="1:17" ht="16.5" x14ac:dyDescent="0.25">
      <c r="A194" s="716"/>
      <c r="B194" s="717"/>
      <c r="C194" s="649"/>
      <c r="D194" s="649"/>
      <c r="E194" s="152"/>
      <c r="F194" s="18"/>
      <c r="G194" s="18"/>
      <c r="H194" s="18"/>
      <c r="I194" s="721"/>
      <c r="J194" s="571"/>
    </row>
    <row r="195" spans="1:17" ht="16.5" x14ac:dyDescent="0.25">
      <c r="A195" s="716"/>
      <c r="B195" s="717"/>
      <c r="C195" s="649"/>
      <c r="D195" s="649"/>
      <c r="E195" s="152"/>
      <c r="F195" s="18"/>
      <c r="G195" s="18"/>
      <c r="H195" s="18"/>
      <c r="I195" s="721"/>
      <c r="J195" s="571"/>
    </row>
    <row r="196" spans="1:17" s="214" customFormat="1" ht="16.5" x14ac:dyDescent="0.25">
      <c r="A196" s="716"/>
      <c r="B196" s="717"/>
      <c r="C196" s="649"/>
      <c r="D196" s="649"/>
      <c r="E196" s="152"/>
      <c r="F196" s="18"/>
      <c r="G196" s="18"/>
      <c r="H196" s="18"/>
      <c r="I196" s="721"/>
      <c r="J196" s="571"/>
    </row>
    <row r="197" spans="1:17" s="214" customFormat="1" ht="16.5" x14ac:dyDescent="0.25">
      <c r="A197" s="716"/>
      <c r="B197" s="717"/>
      <c r="C197" s="649"/>
      <c r="D197" s="649"/>
      <c r="E197" s="152"/>
      <c r="F197" s="18"/>
      <c r="G197" s="18"/>
      <c r="H197" s="18"/>
      <c r="I197" s="721"/>
      <c r="J197" s="571"/>
    </row>
    <row r="198" spans="1:17" s="214" customFormat="1" ht="16.5" x14ac:dyDescent="0.25">
      <c r="A198" s="716"/>
      <c r="B198" s="717"/>
      <c r="C198" s="649"/>
      <c r="D198" s="649"/>
      <c r="E198" s="152"/>
      <c r="F198" s="18"/>
      <c r="G198" s="18"/>
      <c r="H198" s="18"/>
      <c r="I198" s="721"/>
      <c r="J198" s="571"/>
    </row>
    <row r="199" spans="1:17" s="214" customFormat="1" ht="16.5" x14ac:dyDescent="0.25">
      <c r="A199" s="718"/>
      <c r="B199" s="719"/>
      <c r="C199" s="549"/>
      <c r="D199" s="549"/>
      <c r="E199" s="4"/>
      <c r="F199" s="3"/>
      <c r="G199" s="3"/>
      <c r="H199" s="3"/>
      <c r="I199" s="265"/>
      <c r="J199" s="5"/>
    </row>
    <row r="200" spans="1:17" s="214" customFormat="1" ht="16.5" x14ac:dyDescent="0.25">
      <c r="A200" s="718"/>
      <c r="B200" s="719"/>
      <c r="C200" s="549"/>
      <c r="D200" s="549"/>
      <c r="E200" s="4"/>
      <c r="F200" s="3"/>
      <c r="G200" s="3"/>
      <c r="H200" s="3"/>
      <c r="I200" s="265"/>
      <c r="J200" s="5"/>
    </row>
    <row r="201" spans="1:17" s="214" customFormat="1" ht="16.5" x14ac:dyDescent="0.25">
      <c r="A201" s="718"/>
      <c r="B201" s="719"/>
      <c r="C201" s="549"/>
      <c r="D201" s="549"/>
      <c r="E201" s="4"/>
      <c r="F201" s="3"/>
      <c r="G201" s="3"/>
      <c r="H201" s="3"/>
      <c r="I201" s="265"/>
      <c r="J201" s="5"/>
    </row>
    <row r="202" spans="1:17" s="214" customFormat="1" x14ac:dyDescent="0.25">
      <c r="A202" s="3"/>
      <c r="B202" s="3"/>
      <c r="C202" s="549"/>
      <c r="D202" s="4"/>
      <c r="E202" s="91"/>
      <c r="F202" s="3"/>
      <c r="G202" s="3"/>
      <c r="H202" s="3"/>
      <c r="I202" s="3"/>
      <c r="J202" s="5"/>
    </row>
    <row r="203" spans="1:17" s="214" customFormat="1" x14ac:dyDescent="0.25">
      <c r="A203" s="3"/>
      <c r="B203" s="3"/>
      <c r="C203" s="549"/>
      <c r="D203" s="4"/>
      <c r="E203" s="91"/>
      <c r="F203" s="3"/>
      <c r="G203" s="3"/>
      <c r="H203" s="3"/>
      <c r="I203" s="3"/>
      <c r="J203" s="5"/>
    </row>
    <row r="204" spans="1:17" s="214" customFormat="1" x14ac:dyDescent="0.25">
      <c r="A204" s="3"/>
      <c r="B204" s="3"/>
      <c r="C204" s="549"/>
      <c r="D204" s="4"/>
      <c r="E204" s="91"/>
      <c r="F204" s="3"/>
      <c r="G204" s="3"/>
      <c r="H204" s="3"/>
      <c r="I204" s="3"/>
      <c r="J204" s="5"/>
    </row>
    <row r="205" spans="1:17" s="214" customFormat="1" x14ac:dyDescent="0.25">
      <c r="A205" s="3"/>
      <c r="B205" s="3"/>
      <c r="C205" s="549"/>
      <c r="D205" s="4"/>
      <c r="E205" s="91"/>
      <c r="F205" s="3"/>
      <c r="G205" s="3"/>
      <c r="H205" s="3"/>
      <c r="I205" s="3"/>
      <c r="J205" s="5"/>
    </row>
    <row r="206" spans="1:17" s="214" customFormat="1" x14ac:dyDescent="0.25">
      <c r="A206" s="3"/>
      <c r="B206" s="3"/>
      <c r="C206" s="549"/>
      <c r="D206" s="4"/>
      <c r="E206" s="91"/>
      <c r="F206" s="3"/>
      <c r="G206" s="3"/>
      <c r="H206" s="3"/>
      <c r="I206" s="3"/>
      <c r="J206" s="5"/>
    </row>
    <row r="207" spans="1:17" s="214" customFormat="1" x14ac:dyDescent="0.25">
      <c r="A207" s="3"/>
      <c r="B207" s="3"/>
      <c r="C207" s="549"/>
      <c r="D207" s="4"/>
      <c r="E207" s="91"/>
      <c r="F207" s="3"/>
      <c r="G207" s="3"/>
      <c r="H207" s="3"/>
      <c r="I207" s="3"/>
      <c r="J207" s="5"/>
    </row>
    <row r="208" spans="1:17" s="214" customFormat="1" x14ac:dyDescent="0.25">
      <c r="A208" s="3"/>
      <c r="B208" s="3"/>
      <c r="C208" s="549"/>
      <c r="D208" s="4"/>
      <c r="E208" s="91"/>
      <c r="F208" s="3"/>
      <c r="G208" s="3"/>
      <c r="H208" s="3"/>
      <c r="I208" s="3"/>
      <c r="J208" s="5"/>
    </row>
    <row r="209" spans="1:10" s="214" customFormat="1" x14ac:dyDescent="0.25">
      <c r="A209" s="3"/>
      <c r="B209" s="3"/>
      <c r="C209" s="549"/>
      <c r="D209" s="4"/>
      <c r="E209" s="91"/>
      <c r="F209" s="3"/>
      <c r="G209" s="3"/>
      <c r="H209" s="3"/>
      <c r="I209" s="3"/>
      <c r="J209" s="5"/>
    </row>
    <row r="210" spans="1:10" s="214" customFormat="1" x14ac:dyDescent="0.25">
      <c r="A210" s="3"/>
      <c r="B210" s="3"/>
      <c r="C210" s="549"/>
      <c r="D210" s="4"/>
      <c r="E210" s="91"/>
      <c r="F210" s="3"/>
      <c r="G210" s="3"/>
      <c r="H210" s="3"/>
      <c r="I210" s="3"/>
      <c r="J210" s="5"/>
    </row>
    <row r="211" spans="1:10" s="214" customFormat="1" x14ac:dyDescent="0.25">
      <c r="A211" s="3"/>
      <c r="B211" s="3"/>
      <c r="C211" s="549"/>
      <c r="D211" s="4"/>
      <c r="E211" s="91"/>
      <c r="F211" s="3"/>
      <c r="G211" s="3"/>
      <c r="H211" s="3"/>
      <c r="I211" s="3"/>
      <c r="J211" s="5"/>
    </row>
    <row r="212" spans="1:10" s="214" customFormat="1" x14ac:dyDescent="0.25">
      <c r="A212" s="3"/>
      <c r="B212" s="3"/>
      <c r="C212" s="549"/>
      <c r="D212" s="4"/>
      <c r="E212" s="91"/>
      <c r="F212" s="3"/>
      <c r="G212" s="3"/>
      <c r="H212" s="3"/>
      <c r="I212" s="3"/>
      <c r="J212" s="5"/>
    </row>
    <row r="213" spans="1:10" s="214" customFormat="1" x14ac:dyDescent="0.25">
      <c r="A213" s="3"/>
      <c r="B213" s="3"/>
      <c r="C213" s="549"/>
      <c r="D213" s="4"/>
      <c r="E213" s="91"/>
      <c r="F213" s="3"/>
      <c r="G213" s="3"/>
      <c r="H213" s="3"/>
      <c r="I213" s="3"/>
      <c r="J213" s="5"/>
    </row>
    <row r="214" spans="1:10" s="214" customFormat="1" x14ac:dyDescent="0.25">
      <c r="A214" s="3"/>
      <c r="B214" s="3"/>
      <c r="C214" s="549"/>
      <c r="D214" s="4"/>
      <c r="E214" s="91"/>
      <c r="F214" s="3"/>
      <c r="G214" s="3"/>
      <c r="H214" s="3"/>
      <c r="I214" s="3"/>
      <c r="J214" s="5"/>
    </row>
    <row r="215" spans="1:10" s="214" customFormat="1" x14ac:dyDescent="0.25">
      <c r="A215" s="3"/>
      <c r="B215" s="3"/>
      <c r="C215" s="549"/>
      <c r="D215" s="4"/>
      <c r="E215" s="91"/>
      <c r="F215" s="3"/>
      <c r="G215" s="3"/>
      <c r="H215" s="3"/>
      <c r="I215" s="3"/>
      <c r="J215" s="5"/>
    </row>
    <row r="216" spans="1:10" s="214" customFormat="1" x14ac:dyDescent="0.25">
      <c r="A216" s="3"/>
      <c r="B216" s="3"/>
      <c r="C216" s="549"/>
      <c r="D216" s="4"/>
      <c r="E216" s="91"/>
      <c r="F216" s="3"/>
      <c r="G216" s="3"/>
      <c r="H216" s="3"/>
      <c r="I216" s="3"/>
      <c r="J216" s="5"/>
    </row>
    <row r="217" spans="1:10" s="214" customFormat="1" x14ac:dyDescent="0.25">
      <c r="A217" s="3"/>
      <c r="B217" s="3"/>
      <c r="C217" s="549"/>
      <c r="D217" s="4"/>
      <c r="E217" s="91"/>
      <c r="F217" s="3"/>
      <c r="G217" s="3"/>
      <c r="H217" s="3"/>
      <c r="I217" s="3"/>
      <c r="J217" s="5"/>
    </row>
    <row r="218" spans="1:10" s="214" customFormat="1" x14ac:dyDescent="0.25">
      <c r="A218" s="3"/>
      <c r="B218" s="3"/>
      <c r="C218" s="549"/>
      <c r="D218" s="4"/>
      <c r="E218" s="91"/>
      <c r="F218" s="3"/>
      <c r="G218" s="3"/>
      <c r="H218" s="3"/>
      <c r="I218" s="3"/>
      <c r="J218" s="5"/>
    </row>
    <row r="219" spans="1:10" s="214" customFormat="1" x14ac:dyDescent="0.25">
      <c r="A219" s="3"/>
      <c r="B219" s="3"/>
      <c r="C219" s="549"/>
      <c r="D219" s="4"/>
      <c r="E219" s="91"/>
      <c r="F219" s="3"/>
      <c r="G219" s="3"/>
      <c r="H219" s="3"/>
      <c r="I219" s="3"/>
      <c r="J219" s="5"/>
    </row>
    <row r="220" spans="1:10" s="214" customFormat="1" x14ac:dyDescent="0.25">
      <c r="A220" s="3"/>
      <c r="B220" s="3"/>
      <c r="C220" s="549"/>
      <c r="D220" s="4"/>
      <c r="E220" s="91"/>
      <c r="F220" s="3"/>
      <c r="G220" s="3"/>
      <c r="H220" s="3"/>
      <c r="I220" s="3"/>
      <c r="J220" s="5"/>
    </row>
    <row r="221" spans="1:10" s="214" customFormat="1" x14ac:dyDescent="0.25">
      <c r="A221" s="3"/>
      <c r="B221" s="3"/>
      <c r="C221" s="549"/>
      <c r="D221" s="4"/>
      <c r="E221" s="91"/>
      <c r="F221" s="3"/>
      <c r="G221" s="3"/>
      <c r="H221" s="3"/>
      <c r="I221" s="3"/>
      <c r="J221" s="5"/>
    </row>
    <row r="222" spans="1:10" s="214" customFormat="1" x14ac:dyDescent="0.25">
      <c r="A222" s="3"/>
      <c r="B222" s="3"/>
      <c r="C222" s="549"/>
      <c r="D222" s="4"/>
      <c r="E222" s="91"/>
      <c r="F222" s="3"/>
      <c r="G222" s="3"/>
      <c r="H222" s="3"/>
      <c r="I222" s="3"/>
      <c r="J222" s="5"/>
    </row>
    <row r="223" spans="1:10" s="214" customFormat="1" x14ac:dyDescent="0.25">
      <c r="A223" s="3"/>
      <c r="B223" s="3"/>
      <c r="C223" s="549"/>
      <c r="D223" s="4"/>
      <c r="E223" s="91"/>
      <c r="F223" s="3"/>
      <c r="G223" s="3"/>
      <c r="H223" s="3"/>
      <c r="I223" s="3"/>
      <c r="J223" s="5"/>
    </row>
    <row r="224" spans="1:10" s="214" customFormat="1" x14ac:dyDescent="0.25">
      <c r="A224" s="3"/>
      <c r="B224" s="3"/>
      <c r="C224" s="549"/>
      <c r="D224" s="4"/>
      <c r="E224" s="91"/>
      <c r="F224" s="3"/>
      <c r="G224" s="3"/>
      <c r="H224" s="3"/>
      <c r="I224" s="3"/>
      <c r="J224" s="5"/>
    </row>
    <row r="225" spans="1:10" s="214" customFormat="1" x14ac:dyDescent="0.25">
      <c r="A225" s="3"/>
      <c r="B225" s="3"/>
      <c r="C225" s="549"/>
      <c r="D225" s="4"/>
      <c r="E225" s="91"/>
      <c r="F225" s="3"/>
      <c r="G225" s="3"/>
      <c r="H225" s="3"/>
      <c r="I225" s="3"/>
      <c r="J225" s="5"/>
    </row>
    <row r="226" spans="1:10" s="214" customFormat="1" x14ac:dyDescent="0.25">
      <c r="A226" s="3"/>
      <c r="B226" s="3"/>
      <c r="C226" s="549"/>
      <c r="D226" s="4"/>
      <c r="E226" s="91"/>
      <c r="F226" s="3"/>
      <c r="G226" s="3"/>
      <c r="H226" s="3"/>
      <c r="I226" s="3"/>
      <c r="J226" s="5"/>
    </row>
    <row r="227" spans="1:10" s="214" customFormat="1" x14ac:dyDescent="0.25">
      <c r="A227" s="3"/>
      <c r="B227" s="3"/>
      <c r="C227" s="549"/>
      <c r="D227" s="4"/>
      <c r="E227" s="91"/>
      <c r="F227" s="3"/>
      <c r="G227" s="3"/>
      <c r="H227" s="3"/>
      <c r="I227" s="3"/>
      <c r="J227" s="5"/>
    </row>
    <row r="228" spans="1:10" s="214" customFormat="1" x14ac:dyDescent="0.25">
      <c r="A228" s="3"/>
      <c r="B228" s="3"/>
      <c r="C228" s="549"/>
      <c r="D228" s="4"/>
      <c r="E228" s="91"/>
      <c r="F228" s="3"/>
      <c r="G228" s="3"/>
      <c r="H228" s="3"/>
      <c r="I228" s="3"/>
      <c r="J228" s="5"/>
    </row>
    <row r="229" spans="1:10" s="214" customFormat="1" x14ac:dyDescent="0.25">
      <c r="A229" s="3"/>
      <c r="B229" s="3"/>
      <c r="C229" s="549"/>
      <c r="D229" s="4"/>
      <c r="E229" s="91"/>
      <c r="F229" s="3"/>
      <c r="G229" s="3"/>
      <c r="H229" s="3"/>
      <c r="I229" s="3"/>
      <c r="J229" s="5"/>
    </row>
    <row r="230" spans="1:10" s="214" customFormat="1" x14ac:dyDescent="0.25">
      <c r="A230" s="3"/>
      <c r="B230" s="3"/>
      <c r="C230" s="549"/>
      <c r="D230" s="4"/>
      <c r="E230" s="91"/>
      <c r="F230" s="3"/>
      <c r="G230" s="3"/>
      <c r="H230" s="3"/>
      <c r="I230" s="3"/>
      <c r="J230" s="5"/>
    </row>
    <row r="231" spans="1:10" s="214" customFormat="1" x14ac:dyDescent="0.25">
      <c r="A231" s="3"/>
      <c r="B231" s="3"/>
      <c r="C231" s="549"/>
      <c r="D231" s="4"/>
      <c r="E231" s="91"/>
      <c r="F231" s="3"/>
      <c r="G231" s="3"/>
      <c r="H231" s="3"/>
      <c r="I231" s="3"/>
      <c r="J231" s="5"/>
    </row>
    <row r="232" spans="1:10" s="214" customFormat="1" x14ac:dyDescent="0.25">
      <c r="A232" s="3"/>
      <c r="B232" s="3"/>
      <c r="C232" s="549"/>
      <c r="D232" s="4"/>
      <c r="E232" s="91"/>
      <c r="F232" s="3"/>
      <c r="G232" s="3"/>
      <c r="H232" s="3"/>
      <c r="I232" s="3"/>
      <c r="J232" s="5"/>
    </row>
    <row r="233" spans="1:10" s="214" customFormat="1" x14ac:dyDescent="0.25">
      <c r="A233" s="3"/>
      <c r="B233" s="3"/>
      <c r="C233" s="549"/>
      <c r="D233" s="4"/>
      <c r="E233" s="91"/>
      <c r="F233" s="3"/>
      <c r="G233" s="3"/>
      <c r="H233" s="3"/>
      <c r="I233" s="3"/>
      <c r="J233" s="5"/>
    </row>
    <row r="234" spans="1:10" s="214" customFormat="1" x14ac:dyDescent="0.25">
      <c r="A234" s="3"/>
      <c r="B234" s="3"/>
      <c r="C234" s="549"/>
      <c r="D234" s="4"/>
      <c r="E234" s="91"/>
      <c r="F234" s="3"/>
      <c r="G234" s="3"/>
      <c r="H234" s="3"/>
      <c r="I234" s="3"/>
      <c r="J234" s="5"/>
    </row>
    <row r="235" spans="1:10" s="214" customFormat="1" x14ac:dyDescent="0.25">
      <c r="A235" s="3"/>
      <c r="B235" s="3"/>
      <c r="C235" s="549"/>
      <c r="D235" s="4"/>
      <c r="E235" s="91"/>
      <c r="F235" s="3"/>
      <c r="G235" s="3"/>
      <c r="H235" s="3"/>
      <c r="I235" s="3"/>
      <c r="J235" s="5"/>
    </row>
    <row r="236" spans="1:10" s="214" customFormat="1" x14ac:dyDescent="0.25">
      <c r="A236" s="3"/>
      <c r="B236" s="3"/>
      <c r="C236" s="549"/>
      <c r="D236" s="4"/>
      <c r="E236" s="91"/>
      <c r="F236" s="3"/>
      <c r="G236" s="3"/>
      <c r="H236" s="3"/>
      <c r="I236" s="3"/>
      <c r="J236" s="5"/>
    </row>
    <row r="237" spans="1:10" s="214" customFormat="1" x14ac:dyDescent="0.25">
      <c r="A237" s="3"/>
      <c r="B237" s="3"/>
      <c r="C237" s="549"/>
      <c r="D237" s="4"/>
      <c r="E237" s="91"/>
      <c r="F237" s="3"/>
      <c r="G237" s="3"/>
      <c r="H237" s="3"/>
      <c r="I237" s="3"/>
      <c r="J237" s="5"/>
    </row>
    <row r="238" spans="1:10" s="214" customFormat="1" x14ac:dyDescent="0.25">
      <c r="A238" s="3"/>
      <c r="B238" s="3"/>
      <c r="C238" s="549"/>
      <c r="D238" s="4"/>
      <c r="E238" s="91"/>
      <c r="F238" s="3"/>
      <c r="G238" s="3"/>
      <c r="H238" s="3"/>
      <c r="I238" s="3"/>
      <c r="J238" s="5"/>
    </row>
    <row r="239" spans="1:10" s="214" customFormat="1" x14ac:dyDescent="0.25">
      <c r="A239" s="3"/>
      <c r="B239" s="3"/>
      <c r="C239" s="549"/>
      <c r="D239" s="4"/>
      <c r="E239" s="91"/>
      <c r="F239" s="3"/>
      <c r="G239" s="3"/>
      <c r="H239" s="3"/>
      <c r="I239" s="3"/>
      <c r="J239" s="5"/>
    </row>
    <row r="240" spans="1:10" s="214" customFormat="1" x14ac:dyDescent="0.25">
      <c r="A240" s="3"/>
      <c r="B240" s="3"/>
      <c r="C240" s="549"/>
      <c r="D240" s="4"/>
      <c r="E240" s="91"/>
      <c r="F240" s="3"/>
      <c r="G240" s="3"/>
      <c r="H240" s="3"/>
      <c r="I240" s="3"/>
      <c r="J240" s="5"/>
    </row>
    <row r="241" spans="1:10" s="214" customFormat="1" x14ac:dyDescent="0.25">
      <c r="A241" s="3"/>
      <c r="B241" s="3"/>
      <c r="C241" s="549"/>
      <c r="D241" s="4"/>
      <c r="E241" s="91"/>
      <c r="F241" s="3"/>
      <c r="G241" s="3"/>
      <c r="H241" s="3"/>
      <c r="I241" s="3"/>
      <c r="J241" s="5"/>
    </row>
    <row r="242" spans="1:10" s="214" customFormat="1" x14ac:dyDescent="0.25">
      <c r="A242" s="3"/>
      <c r="B242" s="3"/>
      <c r="C242" s="549"/>
      <c r="D242" s="4"/>
      <c r="E242" s="91"/>
      <c r="F242" s="3"/>
      <c r="G242" s="3"/>
      <c r="H242" s="3"/>
      <c r="I242" s="3"/>
      <c r="J242" s="5"/>
    </row>
    <row r="243" spans="1:10" s="214" customFormat="1" x14ac:dyDescent="0.25">
      <c r="A243" s="3"/>
      <c r="B243" s="3"/>
      <c r="C243" s="549"/>
      <c r="D243" s="4"/>
      <c r="E243" s="91"/>
      <c r="F243" s="3"/>
      <c r="G243" s="3"/>
      <c r="H243" s="3"/>
      <c r="I243" s="3"/>
      <c r="J243" s="5"/>
    </row>
    <row r="244" spans="1:10" s="214" customFormat="1" x14ac:dyDescent="0.25">
      <c r="A244" s="3"/>
      <c r="B244" s="3"/>
      <c r="C244" s="549"/>
      <c r="D244" s="4"/>
      <c r="E244" s="91"/>
      <c r="F244" s="3"/>
      <c r="G244" s="3"/>
      <c r="H244" s="3"/>
      <c r="I244" s="3"/>
      <c r="J244" s="5"/>
    </row>
    <row r="245" spans="1:10" s="214" customFormat="1" x14ac:dyDescent="0.25">
      <c r="A245" s="3"/>
      <c r="B245" s="3"/>
      <c r="C245" s="549"/>
      <c r="D245" s="4"/>
      <c r="E245" s="91"/>
      <c r="F245" s="3"/>
      <c r="G245" s="3"/>
      <c r="H245" s="3"/>
      <c r="I245" s="3"/>
      <c r="J245" s="5"/>
    </row>
    <row r="246" spans="1:10" s="214" customFormat="1" x14ac:dyDescent="0.25">
      <c r="A246" s="3"/>
      <c r="B246" s="3"/>
      <c r="C246" s="549"/>
      <c r="D246" s="4"/>
      <c r="E246" s="91"/>
      <c r="F246" s="3"/>
      <c r="G246" s="3"/>
      <c r="H246" s="3"/>
      <c r="I246" s="3"/>
      <c r="J246" s="5"/>
    </row>
    <row r="247" spans="1:10" s="214" customFormat="1" x14ac:dyDescent="0.25">
      <c r="A247" s="3"/>
      <c r="B247" s="3"/>
      <c r="C247" s="549"/>
      <c r="D247" s="4"/>
      <c r="E247" s="91"/>
      <c r="F247" s="3"/>
      <c r="G247" s="3"/>
      <c r="H247" s="3"/>
      <c r="I247" s="3"/>
      <c r="J247" s="5"/>
    </row>
    <row r="248" spans="1:10" s="214" customFormat="1" x14ac:dyDescent="0.25">
      <c r="A248" s="3"/>
      <c r="B248" s="3"/>
      <c r="C248" s="549"/>
      <c r="D248" s="4"/>
      <c r="E248" s="91"/>
      <c r="F248" s="3"/>
      <c r="G248" s="3"/>
      <c r="H248" s="3"/>
      <c r="I248" s="3"/>
      <c r="J248" s="5"/>
    </row>
    <row r="249" spans="1:10" s="214" customFormat="1" x14ac:dyDescent="0.25">
      <c r="A249" s="3"/>
      <c r="B249" s="3"/>
      <c r="C249" s="549"/>
      <c r="D249" s="4"/>
      <c r="E249" s="91"/>
      <c r="F249" s="3"/>
      <c r="G249" s="3"/>
      <c r="H249" s="3"/>
      <c r="I249" s="3"/>
      <c r="J249" s="5"/>
    </row>
    <row r="250" spans="1:10" s="214" customFormat="1" x14ac:dyDescent="0.25">
      <c r="A250" s="3"/>
      <c r="B250" s="3"/>
      <c r="C250" s="549"/>
      <c r="D250" s="4"/>
      <c r="E250" s="91"/>
      <c r="F250" s="3"/>
      <c r="G250" s="3"/>
      <c r="H250" s="3"/>
      <c r="I250" s="3"/>
      <c r="J250" s="5"/>
    </row>
    <row r="251" spans="1:10" s="214" customFormat="1" x14ac:dyDescent="0.25">
      <c r="A251" s="3"/>
      <c r="B251" s="3"/>
      <c r="C251" s="549"/>
      <c r="D251" s="4"/>
      <c r="E251" s="91"/>
      <c r="F251" s="3"/>
      <c r="G251" s="3"/>
      <c r="H251" s="3"/>
      <c r="I251" s="3"/>
      <c r="J251" s="5"/>
    </row>
    <row r="252" spans="1:10" s="214" customFormat="1" x14ac:dyDescent="0.25">
      <c r="A252" s="3"/>
      <c r="B252" s="3"/>
      <c r="C252" s="549"/>
      <c r="D252" s="4"/>
      <c r="E252" s="91"/>
      <c r="F252" s="3"/>
      <c r="G252" s="3"/>
      <c r="H252" s="3"/>
      <c r="I252" s="3"/>
      <c r="J252" s="5"/>
    </row>
    <row r="253" spans="1:10" s="214" customFormat="1" x14ac:dyDescent="0.25">
      <c r="A253" s="3"/>
      <c r="B253" s="3"/>
      <c r="C253" s="549"/>
      <c r="D253" s="4"/>
      <c r="E253" s="91"/>
      <c r="F253" s="3"/>
      <c r="G253" s="3"/>
      <c r="H253" s="3"/>
      <c r="I253" s="3"/>
      <c r="J253" s="5"/>
    </row>
    <row r="254" spans="1:10" s="214" customFormat="1" x14ac:dyDescent="0.25">
      <c r="A254" s="3"/>
      <c r="B254" s="3"/>
      <c r="C254" s="549"/>
      <c r="D254" s="4"/>
      <c r="E254" s="91"/>
      <c r="F254" s="3"/>
      <c r="G254" s="3"/>
      <c r="H254" s="3"/>
      <c r="I254" s="3"/>
      <c r="J254" s="5"/>
    </row>
    <row r="255" spans="1:10" s="214" customFormat="1" x14ac:dyDescent="0.25">
      <c r="A255" s="3"/>
      <c r="B255" s="3"/>
      <c r="C255" s="549"/>
      <c r="D255" s="4"/>
      <c r="E255" s="91"/>
      <c r="F255" s="3"/>
      <c r="G255" s="3"/>
      <c r="H255" s="3"/>
      <c r="I255" s="3"/>
      <c r="J255" s="5"/>
    </row>
    <row r="256" spans="1:10" s="214" customFormat="1" x14ac:dyDescent="0.25">
      <c r="A256" s="3"/>
      <c r="B256" s="3"/>
      <c r="C256" s="549"/>
      <c r="D256" s="4"/>
      <c r="E256" s="91"/>
      <c r="F256" s="3"/>
      <c r="G256" s="3"/>
      <c r="H256" s="3"/>
      <c r="I256" s="3"/>
      <c r="J256" s="5"/>
    </row>
    <row r="257" spans="1:10" s="214" customFormat="1" x14ac:dyDescent="0.25">
      <c r="A257" s="3"/>
      <c r="B257" s="3"/>
      <c r="C257" s="549"/>
      <c r="D257" s="4"/>
      <c r="E257" s="91"/>
      <c r="F257" s="3"/>
      <c r="G257" s="3"/>
      <c r="H257" s="3"/>
      <c r="I257" s="3"/>
      <c r="J257" s="5"/>
    </row>
    <row r="258" spans="1:10" s="214" customFormat="1" x14ac:dyDescent="0.25">
      <c r="A258" s="3"/>
      <c r="B258" s="3"/>
      <c r="C258" s="549"/>
      <c r="D258" s="4"/>
      <c r="E258" s="91"/>
      <c r="F258" s="3"/>
      <c r="G258" s="3"/>
      <c r="H258" s="3"/>
      <c r="I258" s="3"/>
      <c r="J258" s="5"/>
    </row>
    <row r="259" spans="1:10" s="214" customFormat="1" x14ac:dyDescent="0.25">
      <c r="A259" s="3"/>
      <c r="B259" s="3"/>
      <c r="C259" s="549"/>
      <c r="D259" s="4"/>
      <c r="E259" s="91"/>
      <c r="F259" s="3"/>
      <c r="G259" s="3"/>
      <c r="H259" s="3"/>
      <c r="I259" s="3"/>
      <c r="J259" s="5"/>
    </row>
    <row r="260" spans="1:10" s="214" customFormat="1" x14ac:dyDescent="0.25">
      <c r="A260" s="3"/>
      <c r="B260" s="3"/>
      <c r="C260" s="549"/>
      <c r="D260" s="4"/>
      <c r="E260" s="91"/>
      <c r="F260" s="3"/>
      <c r="G260" s="3"/>
      <c r="H260" s="3"/>
      <c r="I260" s="3"/>
      <c r="J260" s="5"/>
    </row>
    <row r="261" spans="1:10" s="214" customFormat="1" x14ac:dyDescent="0.25">
      <c r="A261" s="3"/>
      <c r="B261" s="3"/>
      <c r="C261" s="549"/>
      <c r="D261" s="4"/>
      <c r="E261" s="91"/>
      <c r="F261" s="3"/>
      <c r="G261" s="3"/>
      <c r="H261" s="3"/>
      <c r="I261" s="3"/>
      <c r="J261" s="5"/>
    </row>
    <row r="262" spans="1:10" s="214" customFormat="1" x14ac:dyDescent="0.25">
      <c r="A262" s="3"/>
      <c r="B262" s="3"/>
      <c r="C262" s="549"/>
      <c r="D262" s="4"/>
      <c r="E262" s="91"/>
      <c r="F262" s="3"/>
      <c r="G262" s="3"/>
      <c r="H262" s="3"/>
      <c r="I262" s="3"/>
      <c r="J262" s="5"/>
    </row>
    <row r="263" spans="1:10" s="214" customFormat="1" x14ac:dyDescent="0.25">
      <c r="A263" s="3"/>
      <c r="B263" s="3"/>
      <c r="C263" s="549"/>
      <c r="D263" s="4"/>
      <c r="E263" s="91"/>
      <c r="F263" s="3"/>
      <c r="G263" s="3"/>
      <c r="H263" s="3"/>
      <c r="I263" s="3"/>
      <c r="J263" s="5"/>
    </row>
    <row r="264" spans="1:10" s="214" customFormat="1" x14ac:dyDescent="0.25">
      <c r="A264" s="3"/>
      <c r="B264" s="3"/>
      <c r="C264" s="549"/>
      <c r="D264" s="4"/>
      <c r="E264" s="91"/>
      <c r="F264" s="3"/>
      <c r="G264" s="3"/>
      <c r="H264" s="3"/>
      <c r="I264" s="3"/>
      <c r="J264" s="5"/>
    </row>
    <row r="265" spans="1:10" s="214" customFormat="1" x14ac:dyDescent="0.25">
      <c r="A265" s="3"/>
      <c r="B265" s="3"/>
      <c r="C265" s="549"/>
      <c r="D265" s="4"/>
      <c r="E265" s="91"/>
      <c r="F265" s="3"/>
      <c r="G265" s="3"/>
      <c r="H265" s="3"/>
      <c r="I265" s="3"/>
      <c r="J265" s="5"/>
    </row>
    <row r="266" spans="1:10" s="214" customFormat="1" x14ac:dyDescent="0.25">
      <c r="A266" s="3"/>
      <c r="B266" s="3"/>
      <c r="C266" s="549"/>
      <c r="D266" s="4"/>
      <c r="E266" s="91"/>
      <c r="F266" s="3"/>
      <c r="G266" s="3"/>
      <c r="H266" s="3"/>
      <c r="I266" s="3"/>
      <c r="J266" s="5"/>
    </row>
    <row r="267" spans="1:10" s="214" customFormat="1" x14ac:dyDescent="0.25">
      <c r="A267" s="3"/>
      <c r="B267" s="3"/>
      <c r="C267" s="549"/>
      <c r="D267" s="4"/>
      <c r="E267" s="91"/>
      <c r="F267" s="3"/>
      <c r="G267" s="3"/>
      <c r="H267" s="3"/>
      <c r="I267" s="3"/>
      <c r="J267" s="5"/>
    </row>
    <row r="268" spans="1:10" s="214" customFormat="1" x14ac:dyDescent="0.25">
      <c r="A268" s="3"/>
      <c r="B268" s="3"/>
      <c r="C268" s="549"/>
      <c r="D268" s="4"/>
      <c r="E268" s="91"/>
      <c r="F268" s="3"/>
      <c r="G268" s="3"/>
      <c r="H268" s="3"/>
      <c r="I268" s="3"/>
      <c r="J268" s="5"/>
    </row>
    <row r="269" spans="1:10" s="214" customFormat="1" x14ac:dyDescent="0.25">
      <c r="A269" s="3"/>
      <c r="B269" s="3"/>
      <c r="C269" s="549"/>
      <c r="D269" s="4"/>
      <c r="E269" s="91"/>
      <c r="F269" s="3"/>
      <c r="G269" s="3"/>
      <c r="H269" s="3"/>
      <c r="I269" s="3"/>
      <c r="J269" s="5"/>
    </row>
    <row r="270" spans="1:10" s="214" customFormat="1" x14ac:dyDescent="0.25">
      <c r="A270" s="3"/>
      <c r="B270" s="3"/>
      <c r="C270" s="549"/>
      <c r="D270" s="4"/>
      <c r="E270" s="91"/>
      <c r="F270" s="3"/>
      <c r="G270" s="3"/>
      <c r="H270" s="3"/>
      <c r="I270" s="3"/>
      <c r="J270" s="5"/>
    </row>
    <row r="271" spans="1:10" s="214" customFormat="1" x14ac:dyDescent="0.25">
      <c r="A271" s="3"/>
      <c r="B271" s="3"/>
      <c r="C271" s="549"/>
      <c r="D271" s="4"/>
      <c r="E271" s="91"/>
      <c r="F271" s="3"/>
      <c r="G271" s="3"/>
      <c r="H271" s="3"/>
      <c r="I271" s="3"/>
      <c r="J271" s="5"/>
    </row>
    <row r="272" spans="1:10" s="214" customFormat="1" x14ac:dyDescent="0.25">
      <c r="A272" s="3"/>
      <c r="B272" s="3"/>
      <c r="C272" s="549"/>
      <c r="D272" s="4"/>
      <c r="E272" s="91"/>
      <c r="F272" s="3"/>
      <c r="G272" s="3"/>
      <c r="H272" s="3"/>
      <c r="I272" s="3"/>
      <c r="J272" s="5"/>
    </row>
    <row r="273" spans="1:10" s="214" customFormat="1" x14ac:dyDescent="0.25">
      <c r="A273" s="3"/>
      <c r="B273" s="3"/>
      <c r="C273" s="549"/>
      <c r="D273" s="4"/>
      <c r="E273" s="91"/>
      <c r="F273" s="3"/>
      <c r="G273" s="3"/>
      <c r="H273" s="3"/>
      <c r="I273" s="3"/>
      <c r="J273" s="5"/>
    </row>
    <row r="274" spans="1:10" s="214" customFormat="1" x14ac:dyDescent="0.25">
      <c r="A274" s="3"/>
      <c r="B274" s="3"/>
      <c r="C274" s="549"/>
      <c r="D274" s="4"/>
      <c r="E274" s="91"/>
      <c r="F274" s="3"/>
      <c r="G274" s="3"/>
      <c r="H274" s="3"/>
      <c r="I274" s="3"/>
      <c r="J274" s="5"/>
    </row>
    <row r="275" spans="1:10" s="214" customFormat="1" x14ac:dyDescent="0.25">
      <c r="A275" s="3"/>
      <c r="B275" s="3"/>
      <c r="C275" s="549"/>
      <c r="D275" s="4"/>
      <c r="E275" s="91"/>
      <c r="F275" s="3"/>
      <c r="G275" s="3"/>
      <c r="H275" s="3"/>
      <c r="I275" s="3"/>
      <c r="J275" s="5"/>
    </row>
    <row r="276" spans="1:10" s="214" customFormat="1" x14ac:dyDescent="0.25">
      <c r="A276" s="3"/>
      <c r="B276" s="3"/>
      <c r="C276" s="549"/>
      <c r="D276" s="4"/>
      <c r="E276" s="91"/>
      <c r="F276" s="3"/>
      <c r="G276" s="3"/>
      <c r="H276" s="3"/>
      <c r="I276" s="3"/>
      <c r="J276" s="5"/>
    </row>
    <row r="277" spans="1:10" s="214" customFormat="1" x14ac:dyDescent="0.25">
      <c r="A277" s="3"/>
      <c r="B277" s="3"/>
      <c r="C277" s="549"/>
      <c r="D277" s="4"/>
      <c r="E277" s="91"/>
      <c r="F277" s="3"/>
      <c r="G277" s="3"/>
      <c r="H277" s="3"/>
      <c r="I277" s="3"/>
      <c r="J277" s="5"/>
    </row>
    <row r="278" spans="1:10" s="214" customFormat="1" x14ac:dyDescent="0.25">
      <c r="A278" s="3"/>
      <c r="B278" s="3"/>
      <c r="C278" s="549"/>
      <c r="D278" s="4"/>
      <c r="E278" s="91"/>
      <c r="F278" s="3"/>
      <c r="G278" s="3"/>
      <c r="H278" s="3"/>
      <c r="I278" s="3"/>
      <c r="J278" s="5"/>
    </row>
    <row r="279" spans="1:10" s="214" customFormat="1" x14ac:dyDescent="0.25">
      <c r="A279" s="3"/>
      <c r="B279" s="3"/>
      <c r="C279" s="549"/>
      <c r="D279" s="4"/>
      <c r="E279" s="91"/>
      <c r="F279" s="3"/>
      <c r="G279" s="3"/>
      <c r="H279" s="3"/>
      <c r="I279" s="3"/>
      <c r="J279" s="5"/>
    </row>
    <row r="280" spans="1:10" s="214" customFormat="1" x14ac:dyDescent="0.25">
      <c r="A280" s="3"/>
      <c r="B280" s="3"/>
      <c r="C280" s="549"/>
      <c r="D280" s="4"/>
      <c r="E280" s="91"/>
      <c r="F280" s="3"/>
      <c r="G280" s="3"/>
      <c r="H280" s="3"/>
      <c r="I280" s="3"/>
      <c r="J280" s="5"/>
    </row>
    <row r="281" spans="1:10" s="214" customFormat="1" x14ac:dyDescent="0.25">
      <c r="A281" s="3"/>
      <c r="B281" s="3"/>
      <c r="C281" s="549"/>
      <c r="D281" s="4"/>
      <c r="E281" s="91"/>
      <c r="F281" s="3"/>
      <c r="G281" s="3"/>
      <c r="H281" s="3"/>
      <c r="I281" s="3"/>
      <c r="J281" s="5"/>
    </row>
    <row r="282" spans="1:10" s="214" customFormat="1" x14ac:dyDescent="0.25">
      <c r="A282" s="3"/>
      <c r="B282" s="3"/>
      <c r="C282" s="549"/>
      <c r="D282" s="4"/>
      <c r="E282" s="91"/>
      <c r="F282" s="3"/>
      <c r="G282" s="3"/>
      <c r="H282" s="3"/>
      <c r="I282" s="3"/>
      <c r="J282" s="5"/>
    </row>
    <row r="283" spans="1:10" s="214" customFormat="1" x14ac:dyDescent="0.25">
      <c r="A283" s="3"/>
      <c r="B283" s="3"/>
      <c r="C283" s="549"/>
      <c r="D283" s="4"/>
      <c r="E283" s="91"/>
      <c r="F283" s="3"/>
      <c r="G283" s="3"/>
      <c r="H283" s="3"/>
      <c r="I283" s="3"/>
      <c r="J283" s="5"/>
    </row>
    <row r="284" spans="1:10" s="214" customFormat="1" x14ac:dyDescent="0.25">
      <c r="A284" s="3"/>
      <c r="B284" s="3"/>
      <c r="C284" s="549"/>
      <c r="D284" s="4"/>
      <c r="E284" s="91"/>
      <c r="F284" s="3"/>
      <c r="G284" s="3"/>
      <c r="H284" s="3"/>
      <c r="I284" s="3"/>
      <c r="J284" s="5"/>
    </row>
    <row r="285" spans="1:10" s="214" customFormat="1" x14ac:dyDescent="0.25">
      <c r="A285" s="3"/>
      <c r="B285" s="3"/>
      <c r="C285" s="549"/>
      <c r="D285" s="4"/>
      <c r="E285" s="91"/>
      <c r="F285" s="3"/>
      <c r="G285" s="3"/>
      <c r="H285" s="3"/>
      <c r="I285" s="3"/>
      <c r="J285" s="5"/>
    </row>
    <row r="286" spans="1:10" s="214" customFormat="1" x14ac:dyDescent="0.25">
      <c r="A286" s="3"/>
      <c r="B286" s="3"/>
      <c r="C286" s="549"/>
      <c r="D286" s="4"/>
      <c r="E286" s="91"/>
      <c r="F286" s="3"/>
      <c r="G286" s="3"/>
      <c r="H286" s="3"/>
      <c r="I286" s="3"/>
      <c r="J286" s="5"/>
    </row>
    <row r="287" spans="1:10" s="214" customFormat="1" x14ac:dyDescent="0.25">
      <c r="A287" s="3"/>
      <c r="B287" s="3"/>
      <c r="C287" s="549"/>
      <c r="D287" s="4"/>
      <c r="E287" s="91"/>
      <c r="F287" s="3"/>
      <c r="G287" s="3"/>
      <c r="H287" s="3"/>
      <c r="I287" s="3"/>
      <c r="J287" s="5"/>
    </row>
    <row r="288" spans="1:10" s="214" customFormat="1" x14ac:dyDescent="0.25">
      <c r="A288" s="3"/>
      <c r="B288" s="3"/>
      <c r="C288" s="549"/>
      <c r="D288" s="4"/>
      <c r="E288" s="91"/>
      <c r="F288" s="3"/>
      <c r="G288" s="3"/>
      <c r="H288" s="3"/>
      <c r="I288" s="3"/>
      <c r="J288" s="5"/>
    </row>
    <row r="289" spans="1:10" s="214" customFormat="1" x14ac:dyDescent="0.25">
      <c r="A289" s="3"/>
      <c r="B289" s="3"/>
      <c r="C289" s="549"/>
      <c r="D289" s="4"/>
      <c r="E289" s="91"/>
      <c r="F289" s="3"/>
      <c r="G289" s="3"/>
      <c r="H289" s="3"/>
      <c r="I289" s="3"/>
      <c r="J289" s="5"/>
    </row>
    <row r="290" spans="1:10" s="214" customFormat="1" x14ac:dyDescent="0.25">
      <c r="A290" s="3"/>
      <c r="B290" s="3"/>
      <c r="C290" s="549"/>
      <c r="D290" s="4"/>
      <c r="E290" s="91"/>
      <c r="F290" s="3"/>
      <c r="G290" s="3"/>
      <c r="H290" s="3"/>
      <c r="I290" s="3"/>
      <c r="J290" s="5"/>
    </row>
    <row r="291" spans="1:10" s="214" customFormat="1" x14ac:dyDescent="0.25">
      <c r="A291" s="3"/>
      <c r="B291" s="3"/>
      <c r="C291" s="549"/>
      <c r="D291" s="4"/>
      <c r="E291" s="91"/>
      <c r="F291" s="3"/>
      <c r="G291" s="3"/>
      <c r="H291" s="3"/>
      <c r="I291" s="3"/>
      <c r="J291" s="5"/>
    </row>
    <row r="292" spans="1:10" s="214" customFormat="1" x14ac:dyDescent="0.25">
      <c r="A292" s="3"/>
      <c r="B292" s="3"/>
      <c r="C292" s="549"/>
      <c r="D292" s="4"/>
      <c r="E292" s="91"/>
      <c r="F292" s="3"/>
      <c r="G292" s="3"/>
      <c r="H292" s="3"/>
      <c r="I292" s="3"/>
      <c r="J292" s="5"/>
    </row>
    <row r="293" spans="1:10" s="214" customFormat="1" x14ac:dyDescent="0.25">
      <c r="A293" s="3"/>
      <c r="B293" s="3"/>
      <c r="C293" s="549"/>
      <c r="D293" s="4"/>
      <c r="E293" s="91"/>
      <c r="F293" s="3"/>
      <c r="G293" s="3"/>
      <c r="H293" s="3"/>
      <c r="I293" s="3"/>
      <c r="J293" s="5"/>
    </row>
    <row r="294" spans="1:10" s="214" customFormat="1" x14ac:dyDescent="0.25">
      <c r="A294" s="3"/>
      <c r="B294" s="3"/>
      <c r="C294" s="549"/>
      <c r="D294" s="4"/>
      <c r="E294" s="91"/>
      <c r="F294" s="3"/>
      <c r="G294" s="3"/>
      <c r="H294" s="3"/>
      <c r="I294" s="3"/>
      <c r="J294" s="5"/>
    </row>
    <row r="295" spans="1:10" s="214" customFormat="1" x14ac:dyDescent="0.25">
      <c r="A295" s="3"/>
      <c r="B295" s="3"/>
      <c r="C295" s="549"/>
      <c r="D295" s="4"/>
      <c r="E295" s="91"/>
      <c r="F295" s="3"/>
      <c r="G295" s="3"/>
      <c r="H295" s="3"/>
      <c r="I295" s="3"/>
      <c r="J295" s="5"/>
    </row>
    <row r="296" spans="1:10" s="214" customFormat="1" x14ac:dyDescent="0.25">
      <c r="A296" s="3"/>
      <c r="B296" s="3"/>
      <c r="C296" s="549"/>
      <c r="D296" s="4"/>
      <c r="E296" s="91"/>
      <c r="F296" s="3"/>
      <c r="G296" s="3"/>
      <c r="H296" s="3"/>
      <c r="I296" s="3"/>
      <c r="J296" s="5"/>
    </row>
    <row r="297" spans="1:10" s="214" customFormat="1" x14ac:dyDescent="0.25">
      <c r="A297" s="3"/>
      <c r="B297" s="3"/>
      <c r="C297" s="549"/>
      <c r="D297" s="4"/>
      <c r="E297" s="91"/>
      <c r="F297" s="3"/>
      <c r="G297" s="3"/>
      <c r="H297" s="3"/>
      <c r="I297" s="3"/>
      <c r="J297" s="5"/>
    </row>
    <row r="298" spans="1:10" s="214" customFormat="1" x14ac:dyDescent="0.25">
      <c r="A298" s="3"/>
      <c r="B298" s="3"/>
      <c r="C298" s="549"/>
      <c r="D298" s="4"/>
      <c r="E298" s="91"/>
      <c r="F298" s="3"/>
      <c r="G298" s="3"/>
      <c r="H298" s="3"/>
      <c r="I298" s="3"/>
      <c r="J298" s="5"/>
    </row>
    <row r="299" spans="1:10" s="214" customFormat="1" x14ac:dyDescent="0.25">
      <c r="A299" s="3"/>
      <c r="B299" s="3"/>
      <c r="C299" s="549"/>
      <c r="D299" s="4"/>
      <c r="E299" s="91"/>
      <c r="F299" s="3"/>
      <c r="G299" s="3"/>
      <c r="H299" s="3"/>
      <c r="I299" s="3"/>
      <c r="J299" s="5"/>
    </row>
    <row r="300" spans="1:10" s="214" customFormat="1" x14ac:dyDescent="0.25">
      <c r="A300" s="3"/>
      <c r="B300" s="3"/>
      <c r="C300" s="549"/>
      <c r="D300" s="4"/>
      <c r="E300" s="91"/>
      <c r="F300" s="3"/>
      <c r="G300" s="3"/>
      <c r="H300" s="3"/>
      <c r="I300" s="3"/>
      <c r="J300" s="5"/>
    </row>
    <row r="301" spans="1:10" s="214" customFormat="1" x14ac:dyDescent="0.25">
      <c r="A301" s="3"/>
      <c r="B301" s="3"/>
      <c r="C301" s="549"/>
      <c r="D301" s="4"/>
      <c r="E301" s="91"/>
      <c r="F301" s="3"/>
      <c r="G301" s="3"/>
      <c r="H301" s="3"/>
      <c r="I301" s="3"/>
      <c r="J301" s="5"/>
    </row>
    <row r="302" spans="1:10" s="214" customFormat="1" x14ac:dyDescent="0.25">
      <c r="A302" s="3"/>
      <c r="B302" s="3"/>
      <c r="C302" s="549"/>
      <c r="D302" s="4"/>
      <c r="E302" s="91"/>
      <c r="F302" s="3"/>
      <c r="G302" s="3"/>
      <c r="H302" s="3"/>
      <c r="I302" s="3"/>
      <c r="J302" s="5"/>
    </row>
    <row r="303" spans="1:10" s="214" customFormat="1" x14ac:dyDescent="0.25">
      <c r="A303" s="3"/>
      <c r="B303" s="3"/>
      <c r="C303" s="549"/>
      <c r="D303" s="4"/>
      <c r="E303" s="91"/>
      <c r="F303" s="3"/>
      <c r="G303" s="3"/>
      <c r="H303" s="3"/>
      <c r="I303" s="3"/>
      <c r="J303" s="5"/>
    </row>
    <row r="304" spans="1:10" s="214" customFormat="1" x14ac:dyDescent="0.25">
      <c r="A304" s="3"/>
      <c r="B304" s="3"/>
      <c r="C304" s="549"/>
      <c r="D304" s="4"/>
      <c r="E304" s="91"/>
      <c r="F304" s="3"/>
      <c r="G304" s="3"/>
      <c r="H304" s="3"/>
      <c r="I304" s="3"/>
      <c r="J304" s="5"/>
    </row>
    <row r="305" spans="1:10" s="214" customFormat="1" x14ac:dyDescent="0.25">
      <c r="A305" s="3"/>
      <c r="B305" s="3"/>
      <c r="C305" s="549"/>
      <c r="D305" s="4"/>
      <c r="E305" s="91"/>
      <c r="F305" s="3"/>
      <c r="G305" s="3"/>
      <c r="H305" s="3"/>
      <c r="I305" s="3"/>
      <c r="J305" s="5"/>
    </row>
    <row r="306" spans="1:10" s="214" customFormat="1" x14ac:dyDescent="0.25">
      <c r="A306" s="3"/>
      <c r="B306" s="3"/>
      <c r="C306" s="549"/>
      <c r="D306" s="4"/>
      <c r="E306" s="91"/>
      <c r="F306" s="3"/>
      <c r="G306" s="3"/>
      <c r="H306" s="3"/>
      <c r="I306" s="3"/>
      <c r="J306" s="5"/>
    </row>
    <row r="307" spans="1:10" s="214" customFormat="1" x14ac:dyDescent="0.25">
      <c r="A307" s="3"/>
      <c r="B307" s="3"/>
      <c r="C307" s="549"/>
      <c r="D307" s="4"/>
      <c r="E307" s="91"/>
      <c r="F307" s="3"/>
      <c r="G307" s="3"/>
      <c r="H307" s="3"/>
      <c r="I307" s="3"/>
      <c r="J307" s="5"/>
    </row>
    <row r="308" spans="1:10" s="214" customFormat="1" x14ac:dyDescent="0.25">
      <c r="A308" s="3"/>
      <c r="B308" s="3"/>
      <c r="C308" s="549"/>
      <c r="D308" s="4"/>
      <c r="E308" s="91"/>
      <c r="F308" s="3"/>
      <c r="G308" s="3"/>
      <c r="H308" s="3"/>
      <c r="I308" s="3"/>
      <c r="J308" s="5"/>
    </row>
    <row r="309" spans="1:10" s="214" customFormat="1" x14ac:dyDescent="0.25">
      <c r="A309" s="3"/>
      <c r="B309" s="3"/>
      <c r="C309" s="549"/>
      <c r="D309" s="4"/>
      <c r="E309" s="91"/>
      <c r="F309" s="3"/>
      <c r="G309" s="3"/>
      <c r="H309" s="3"/>
      <c r="I309" s="3"/>
      <c r="J309" s="5"/>
    </row>
    <row r="310" spans="1:10" s="214" customFormat="1" x14ac:dyDescent="0.25">
      <c r="A310" s="3"/>
      <c r="B310" s="3"/>
      <c r="C310" s="549"/>
      <c r="D310" s="4"/>
      <c r="E310" s="91"/>
      <c r="F310" s="3"/>
      <c r="G310" s="3"/>
      <c r="H310" s="3"/>
      <c r="I310" s="3"/>
      <c r="J310" s="5"/>
    </row>
    <row r="311" spans="1:10" s="214" customFormat="1" x14ac:dyDescent="0.25">
      <c r="A311" s="3"/>
      <c r="B311" s="3"/>
      <c r="C311" s="549"/>
      <c r="D311" s="4"/>
      <c r="E311" s="91"/>
      <c r="F311" s="3"/>
      <c r="G311" s="3"/>
      <c r="H311" s="3"/>
      <c r="I311" s="3"/>
      <c r="J311" s="5"/>
    </row>
    <row r="312" spans="1:10" s="214" customFormat="1" x14ac:dyDescent="0.25">
      <c r="A312" s="3"/>
      <c r="B312" s="3"/>
      <c r="C312" s="549"/>
      <c r="D312" s="4"/>
      <c r="E312" s="91"/>
      <c r="F312" s="3"/>
      <c r="G312" s="3"/>
      <c r="H312" s="3"/>
      <c r="I312" s="3"/>
      <c r="J312" s="5"/>
    </row>
    <row r="313" spans="1:10" s="214" customFormat="1" x14ac:dyDescent="0.25">
      <c r="A313" s="3"/>
      <c r="B313" s="3"/>
      <c r="C313" s="549"/>
      <c r="D313" s="4"/>
      <c r="E313" s="91"/>
      <c r="F313" s="3"/>
      <c r="G313" s="3"/>
      <c r="H313" s="3"/>
      <c r="I313" s="3"/>
      <c r="J313" s="5"/>
    </row>
    <row r="314" spans="1:10" s="214" customFormat="1" x14ac:dyDescent="0.25">
      <c r="A314" s="3"/>
      <c r="B314" s="3"/>
      <c r="C314" s="549"/>
      <c r="D314" s="4"/>
      <c r="E314" s="91"/>
      <c r="F314" s="3"/>
      <c r="G314" s="3"/>
      <c r="H314" s="3"/>
      <c r="I314" s="3"/>
      <c r="J314" s="5"/>
    </row>
    <row r="315" spans="1:10" s="214" customFormat="1" x14ac:dyDescent="0.25">
      <c r="A315" s="3"/>
      <c r="B315" s="3"/>
      <c r="C315" s="549"/>
      <c r="D315" s="4"/>
      <c r="E315" s="91"/>
      <c r="F315" s="3"/>
      <c r="G315" s="3"/>
      <c r="H315" s="3"/>
      <c r="I315" s="3"/>
      <c r="J315" s="5"/>
    </row>
    <row r="316" spans="1:10" s="214" customFormat="1" x14ac:dyDescent="0.25">
      <c r="A316" s="3"/>
      <c r="B316" s="3"/>
      <c r="C316" s="549"/>
      <c r="D316" s="4"/>
      <c r="E316" s="91"/>
      <c r="F316" s="3"/>
      <c r="G316" s="3"/>
      <c r="H316" s="3"/>
      <c r="I316" s="3"/>
      <c r="J316" s="5"/>
    </row>
    <row r="317" spans="1:10" s="214" customFormat="1" x14ac:dyDescent="0.25">
      <c r="A317" s="3"/>
      <c r="B317" s="3"/>
      <c r="C317" s="549"/>
      <c r="D317" s="4"/>
      <c r="E317" s="91"/>
      <c r="F317" s="3"/>
      <c r="G317" s="3"/>
      <c r="H317" s="3"/>
      <c r="I317" s="3"/>
      <c r="J317" s="5"/>
    </row>
    <row r="318" spans="1:10" s="214" customFormat="1" x14ac:dyDescent="0.25">
      <c r="A318" s="3"/>
      <c r="B318" s="3"/>
      <c r="C318" s="549"/>
      <c r="D318" s="4"/>
      <c r="E318" s="91"/>
      <c r="F318" s="3"/>
      <c r="G318" s="3"/>
      <c r="H318" s="3"/>
      <c r="I318" s="3"/>
      <c r="J318" s="5"/>
    </row>
    <row r="319" spans="1:10" s="214" customFormat="1" x14ac:dyDescent="0.25">
      <c r="A319" s="3"/>
      <c r="B319" s="3"/>
      <c r="C319" s="549"/>
      <c r="D319" s="4"/>
      <c r="E319" s="91"/>
      <c r="F319" s="3"/>
      <c r="G319" s="3"/>
      <c r="H319" s="3"/>
      <c r="I319" s="3"/>
      <c r="J319" s="5"/>
    </row>
    <row r="320" spans="1:10" s="214" customFormat="1" x14ac:dyDescent="0.25">
      <c r="A320" s="3"/>
      <c r="B320" s="3"/>
      <c r="C320" s="549"/>
      <c r="D320" s="4"/>
      <c r="E320" s="91"/>
      <c r="F320" s="3"/>
      <c r="G320" s="3"/>
      <c r="H320" s="3"/>
      <c r="I320" s="3"/>
      <c r="J320" s="5"/>
    </row>
    <row r="321" spans="1:10" s="214" customFormat="1" x14ac:dyDescent="0.25">
      <c r="A321" s="3"/>
      <c r="B321" s="3"/>
      <c r="C321" s="549"/>
      <c r="D321" s="4"/>
      <c r="E321" s="91"/>
      <c r="F321" s="3"/>
      <c r="G321" s="3"/>
      <c r="H321" s="3"/>
      <c r="I321" s="3"/>
      <c r="J321" s="5"/>
    </row>
    <row r="322" spans="1:10" s="214" customFormat="1" x14ac:dyDescent="0.25">
      <c r="A322" s="3"/>
      <c r="B322" s="3"/>
      <c r="C322" s="549"/>
      <c r="D322" s="4"/>
      <c r="E322" s="91"/>
      <c r="F322" s="3"/>
      <c r="G322" s="3"/>
      <c r="H322" s="3"/>
      <c r="I322" s="3"/>
      <c r="J322" s="5"/>
    </row>
    <row r="323" spans="1:10" s="214" customFormat="1" x14ac:dyDescent="0.25">
      <c r="A323" s="3"/>
      <c r="B323" s="3"/>
      <c r="C323" s="549"/>
      <c r="D323" s="4"/>
      <c r="E323" s="91"/>
      <c r="F323" s="3"/>
      <c r="G323" s="3"/>
      <c r="H323" s="3"/>
      <c r="I323" s="3"/>
      <c r="J323" s="5"/>
    </row>
    <row r="324" spans="1:10" s="214" customFormat="1" x14ac:dyDescent="0.25">
      <c r="A324" s="3"/>
      <c r="B324" s="3"/>
      <c r="C324" s="549"/>
      <c r="D324" s="4"/>
      <c r="E324" s="91"/>
      <c r="F324" s="3"/>
      <c r="G324" s="3"/>
      <c r="H324" s="3"/>
      <c r="I324" s="3"/>
      <c r="J324" s="5"/>
    </row>
    <row r="325" spans="1:10" s="214" customFormat="1" x14ac:dyDescent="0.25">
      <c r="A325" s="3"/>
      <c r="B325" s="3"/>
      <c r="C325" s="549"/>
      <c r="D325" s="4"/>
      <c r="E325" s="91"/>
      <c r="F325" s="3"/>
      <c r="G325" s="3"/>
      <c r="H325" s="3"/>
      <c r="I325" s="3"/>
      <c r="J325" s="5"/>
    </row>
    <row r="326" spans="1:10" s="214" customFormat="1" x14ac:dyDescent="0.25">
      <c r="A326" s="3"/>
      <c r="B326" s="3"/>
      <c r="C326" s="549"/>
      <c r="D326" s="4"/>
      <c r="E326" s="91"/>
      <c r="F326" s="3"/>
      <c r="G326" s="3"/>
      <c r="H326" s="3"/>
      <c r="I326" s="3"/>
      <c r="J326" s="5"/>
    </row>
    <row r="327" spans="1:10" s="214" customFormat="1" x14ac:dyDescent="0.25">
      <c r="A327" s="3"/>
      <c r="B327" s="3"/>
      <c r="C327" s="549"/>
      <c r="D327" s="4"/>
      <c r="E327" s="91"/>
      <c r="F327" s="3"/>
      <c r="G327" s="3"/>
      <c r="H327" s="3"/>
      <c r="I327" s="3"/>
      <c r="J327" s="5"/>
    </row>
    <row r="328" spans="1:10" s="214" customFormat="1" x14ac:dyDescent="0.25">
      <c r="A328" s="3"/>
      <c r="B328" s="3"/>
      <c r="C328" s="549"/>
      <c r="D328" s="4"/>
      <c r="E328" s="91"/>
      <c r="F328" s="3"/>
      <c r="G328" s="3"/>
      <c r="H328" s="3"/>
      <c r="I328" s="3"/>
      <c r="J328" s="5"/>
    </row>
    <row r="329" spans="1:10" s="214" customFormat="1" x14ac:dyDescent="0.25">
      <c r="A329" s="3"/>
      <c r="B329" s="3"/>
      <c r="C329" s="549"/>
      <c r="D329" s="4"/>
      <c r="E329" s="91"/>
      <c r="F329" s="3"/>
      <c r="G329" s="3"/>
      <c r="H329" s="3"/>
      <c r="I329" s="3"/>
      <c r="J329" s="5"/>
    </row>
    <row r="330" spans="1:10" s="214" customFormat="1" x14ac:dyDescent="0.25">
      <c r="A330" s="3"/>
      <c r="B330" s="3"/>
      <c r="C330" s="549"/>
      <c r="D330" s="4"/>
      <c r="E330" s="91"/>
      <c r="F330" s="3"/>
      <c r="G330" s="3"/>
      <c r="H330" s="3"/>
      <c r="I330" s="3"/>
      <c r="J330" s="5"/>
    </row>
    <row r="331" spans="1:10" s="214" customFormat="1" x14ac:dyDescent="0.25">
      <c r="A331" s="3"/>
      <c r="B331" s="3"/>
      <c r="C331" s="549"/>
      <c r="D331" s="4"/>
      <c r="E331" s="91"/>
      <c r="F331" s="3"/>
      <c r="G331" s="3"/>
      <c r="H331" s="3"/>
      <c r="I331" s="3"/>
      <c r="J331" s="5"/>
    </row>
    <row r="332" spans="1:10" s="214" customFormat="1" x14ac:dyDescent="0.25">
      <c r="A332" s="3"/>
      <c r="B332" s="3"/>
      <c r="C332" s="549"/>
      <c r="D332" s="4"/>
      <c r="E332" s="91"/>
      <c r="F332" s="3"/>
      <c r="G332" s="3"/>
      <c r="H332" s="3"/>
      <c r="I332" s="3"/>
      <c r="J332" s="5"/>
    </row>
    <row r="333" spans="1:10" s="214" customFormat="1" x14ac:dyDescent="0.25">
      <c r="A333" s="3"/>
      <c r="B333" s="3"/>
      <c r="C333" s="549"/>
      <c r="D333" s="4"/>
      <c r="E333" s="91"/>
      <c r="F333" s="3"/>
      <c r="G333" s="3"/>
      <c r="H333" s="3"/>
      <c r="I333" s="3"/>
      <c r="J333" s="5"/>
    </row>
    <row r="334" spans="1:10" s="214" customFormat="1" x14ac:dyDescent="0.25">
      <c r="A334" s="3"/>
      <c r="B334" s="3"/>
      <c r="C334" s="549"/>
      <c r="D334" s="4"/>
      <c r="E334" s="91"/>
      <c r="F334" s="3"/>
      <c r="G334" s="3"/>
      <c r="H334" s="3"/>
      <c r="I334" s="3"/>
      <c r="J334" s="5"/>
    </row>
    <row r="335" spans="1:10" s="214" customFormat="1" x14ac:dyDescent="0.25">
      <c r="A335" s="3"/>
      <c r="B335" s="3"/>
      <c r="C335" s="549"/>
      <c r="D335" s="4"/>
      <c r="E335" s="91"/>
      <c r="F335" s="3"/>
      <c r="G335" s="3"/>
      <c r="H335" s="3"/>
      <c r="I335" s="3"/>
      <c r="J335" s="5"/>
    </row>
    <row r="336" spans="1:10" s="214" customFormat="1" x14ac:dyDescent="0.25">
      <c r="A336" s="3"/>
      <c r="B336" s="3"/>
      <c r="C336" s="549"/>
      <c r="D336" s="4"/>
      <c r="E336" s="91"/>
      <c r="F336" s="3"/>
      <c r="G336" s="3"/>
      <c r="H336" s="3"/>
      <c r="I336" s="3"/>
      <c r="J336" s="5"/>
    </row>
    <row r="337" spans="1:10" s="214" customFormat="1" x14ac:dyDescent="0.25">
      <c r="A337" s="3"/>
      <c r="B337" s="3"/>
      <c r="C337" s="549"/>
      <c r="D337" s="4"/>
      <c r="E337" s="91"/>
      <c r="F337" s="3"/>
      <c r="G337" s="3"/>
      <c r="H337" s="3"/>
      <c r="I337" s="3"/>
      <c r="J337" s="5"/>
    </row>
    <row r="338" spans="1:10" s="214" customFormat="1" x14ac:dyDescent="0.25">
      <c r="A338" s="3"/>
      <c r="B338" s="3"/>
      <c r="C338" s="549"/>
      <c r="D338" s="4"/>
      <c r="E338" s="91"/>
      <c r="F338" s="3"/>
      <c r="G338" s="3"/>
      <c r="H338" s="3"/>
      <c r="I338" s="3"/>
      <c r="J338" s="5"/>
    </row>
    <row r="339" spans="1:10" s="214" customFormat="1" x14ac:dyDescent="0.25">
      <c r="A339" s="3"/>
      <c r="B339" s="3"/>
      <c r="C339" s="549"/>
      <c r="D339" s="4"/>
      <c r="E339" s="91"/>
      <c r="F339" s="3"/>
      <c r="G339" s="3"/>
      <c r="H339" s="3"/>
      <c r="I339" s="3"/>
      <c r="J339" s="5"/>
    </row>
    <row r="340" spans="1:10" s="214" customFormat="1" x14ac:dyDescent="0.25">
      <c r="A340" s="3"/>
      <c r="B340" s="3"/>
      <c r="C340" s="549"/>
      <c r="D340" s="4"/>
      <c r="E340" s="91"/>
      <c r="F340" s="3"/>
      <c r="G340" s="3"/>
      <c r="H340" s="3"/>
      <c r="I340" s="3"/>
      <c r="J340" s="5"/>
    </row>
    <row r="341" spans="1:10" s="214" customFormat="1" x14ac:dyDescent="0.25">
      <c r="A341" s="3"/>
      <c r="B341" s="3"/>
      <c r="C341" s="549"/>
      <c r="D341" s="4"/>
      <c r="E341" s="91"/>
      <c r="F341" s="3"/>
      <c r="G341" s="3"/>
      <c r="H341" s="3"/>
      <c r="I341" s="3"/>
      <c r="J341" s="5"/>
    </row>
    <row r="342" spans="1:10" s="214" customFormat="1" x14ac:dyDescent="0.25">
      <c r="A342" s="3"/>
      <c r="B342" s="3"/>
      <c r="C342" s="549"/>
      <c r="D342" s="4"/>
      <c r="E342" s="91"/>
      <c r="F342" s="3"/>
      <c r="G342" s="3"/>
      <c r="H342" s="3"/>
      <c r="I342" s="3"/>
      <c r="J342" s="5"/>
    </row>
    <row r="343" spans="1:10" s="214" customFormat="1" x14ac:dyDescent="0.25">
      <c r="A343" s="3"/>
      <c r="B343" s="3"/>
      <c r="C343" s="549"/>
      <c r="D343" s="4"/>
      <c r="E343" s="91"/>
      <c r="F343" s="3"/>
      <c r="G343" s="3"/>
      <c r="H343" s="3"/>
      <c r="I343" s="3"/>
      <c r="J343" s="5"/>
    </row>
    <row r="344" spans="1:10" s="214" customFormat="1" x14ac:dyDescent="0.25">
      <c r="A344" s="3"/>
      <c r="B344" s="3"/>
      <c r="C344" s="549"/>
      <c r="D344" s="4"/>
      <c r="E344" s="91"/>
      <c r="F344" s="3"/>
      <c r="G344" s="3"/>
      <c r="H344" s="3"/>
      <c r="I344" s="3"/>
      <c r="J344" s="5"/>
    </row>
    <row r="345" spans="1:10" s="214" customFormat="1" x14ac:dyDescent="0.25">
      <c r="A345" s="3"/>
      <c r="B345" s="3"/>
      <c r="C345" s="549"/>
      <c r="D345" s="4"/>
      <c r="E345" s="91"/>
      <c r="F345" s="3"/>
      <c r="G345" s="3"/>
      <c r="H345" s="3"/>
      <c r="I345" s="3"/>
      <c r="J345" s="5"/>
    </row>
    <row r="346" spans="1:10" s="214" customFormat="1" x14ac:dyDescent="0.25">
      <c r="A346" s="3"/>
      <c r="B346" s="3"/>
      <c r="C346" s="549"/>
      <c r="D346" s="4"/>
      <c r="E346" s="91"/>
      <c r="F346" s="3"/>
      <c r="G346" s="3"/>
      <c r="H346" s="3"/>
      <c r="I346" s="3"/>
      <c r="J346" s="5"/>
    </row>
    <row r="347" spans="1:10" s="214" customFormat="1" x14ac:dyDescent="0.25">
      <c r="A347" s="3"/>
      <c r="B347" s="3"/>
      <c r="C347" s="549"/>
      <c r="D347" s="4"/>
      <c r="E347" s="91"/>
      <c r="F347" s="3"/>
      <c r="G347" s="3"/>
      <c r="H347" s="3"/>
      <c r="I347" s="3"/>
      <c r="J347" s="5"/>
    </row>
    <row r="348" spans="1:10" s="214" customFormat="1" x14ac:dyDescent="0.25">
      <c r="A348" s="3"/>
      <c r="B348" s="3"/>
      <c r="C348" s="549"/>
      <c r="D348" s="4"/>
      <c r="E348" s="91"/>
      <c r="F348" s="3"/>
      <c r="G348" s="3"/>
      <c r="H348" s="3"/>
      <c r="I348" s="3"/>
      <c r="J348" s="5"/>
    </row>
    <row r="349" spans="1:10" s="214" customFormat="1" x14ac:dyDescent="0.25">
      <c r="A349" s="3"/>
      <c r="B349" s="3"/>
      <c r="C349" s="549"/>
      <c r="D349" s="4"/>
      <c r="E349" s="91"/>
      <c r="F349" s="3"/>
      <c r="G349" s="3"/>
      <c r="H349" s="3"/>
      <c r="I349" s="3"/>
      <c r="J349" s="5"/>
    </row>
    <row r="350" spans="1:10" s="214" customFormat="1" x14ac:dyDescent="0.25">
      <c r="A350" s="3"/>
      <c r="B350" s="3"/>
      <c r="C350" s="549"/>
      <c r="D350" s="4"/>
      <c r="E350" s="91"/>
      <c r="F350" s="3"/>
      <c r="G350" s="3"/>
      <c r="H350" s="3"/>
      <c r="I350" s="3"/>
      <c r="J350" s="5"/>
    </row>
    <row r="351" spans="1:10" s="214" customFormat="1" x14ac:dyDescent="0.25">
      <c r="A351" s="3"/>
      <c r="B351" s="3"/>
      <c r="C351" s="549"/>
      <c r="D351" s="4"/>
      <c r="E351" s="91"/>
      <c r="F351" s="3"/>
      <c r="G351" s="3"/>
      <c r="H351" s="3"/>
      <c r="I351" s="3"/>
      <c r="J351" s="5"/>
    </row>
    <row r="352" spans="1:10" s="214" customFormat="1" x14ac:dyDescent="0.25">
      <c r="A352" s="3"/>
      <c r="B352" s="3"/>
      <c r="C352" s="549"/>
      <c r="D352" s="4"/>
      <c r="E352" s="91"/>
      <c r="F352" s="3"/>
      <c r="G352" s="3"/>
      <c r="H352" s="3"/>
      <c r="I352" s="3"/>
      <c r="J352" s="5"/>
    </row>
    <row r="353" spans="1:10" s="214" customFormat="1" x14ac:dyDescent="0.25">
      <c r="A353" s="3"/>
      <c r="B353" s="3"/>
      <c r="C353" s="549"/>
      <c r="D353" s="4"/>
      <c r="E353" s="91"/>
      <c r="F353" s="3"/>
      <c r="G353" s="3"/>
      <c r="H353" s="3"/>
      <c r="I353" s="3"/>
      <c r="J353" s="5"/>
    </row>
    <row r="354" spans="1:10" s="214" customFormat="1" x14ac:dyDescent="0.25">
      <c r="A354" s="3"/>
      <c r="B354" s="3"/>
      <c r="C354" s="549"/>
      <c r="D354" s="4"/>
      <c r="E354" s="91"/>
      <c r="F354" s="3"/>
      <c r="G354" s="3"/>
      <c r="H354" s="3"/>
      <c r="I354" s="3"/>
      <c r="J354" s="5"/>
    </row>
    <row r="355" spans="1:10" s="214" customFormat="1" x14ac:dyDescent="0.25">
      <c r="A355" s="3"/>
      <c r="B355" s="3"/>
      <c r="C355" s="549"/>
      <c r="D355" s="4"/>
      <c r="E355" s="91"/>
      <c r="F355" s="3"/>
      <c r="G355" s="3"/>
      <c r="H355" s="3"/>
      <c r="I355" s="3"/>
      <c r="J355" s="5"/>
    </row>
    <row r="356" spans="1:10" s="214" customFormat="1" x14ac:dyDescent="0.25">
      <c r="A356" s="3"/>
      <c r="B356" s="3"/>
      <c r="C356" s="549"/>
      <c r="D356" s="4"/>
      <c r="E356" s="91"/>
      <c r="F356" s="3"/>
      <c r="G356" s="3"/>
      <c r="H356" s="3"/>
      <c r="I356" s="3"/>
      <c r="J356" s="5"/>
    </row>
    <row r="357" spans="1:10" s="214" customFormat="1" x14ac:dyDescent="0.25">
      <c r="A357" s="3"/>
      <c r="B357" s="3"/>
      <c r="C357" s="549"/>
      <c r="D357" s="4"/>
      <c r="E357" s="91"/>
      <c r="F357" s="3"/>
      <c r="G357" s="3"/>
      <c r="H357" s="3"/>
      <c r="I357" s="3"/>
      <c r="J357" s="5"/>
    </row>
    <row r="358" spans="1:10" s="214" customFormat="1" x14ac:dyDescent="0.25">
      <c r="A358" s="3"/>
      <c r="B358" s="3"/>
      <c r="C358" s="549"/>
      <c r="D358" s="4"/>
      <c r="E358" s="91"/>
      <c r="F358" s="3"/>
      <c r="G358" s="3"/>
      <c r="H358" s="3"/>
      <c r="I358" s="3"/>
      <c r="J358" s="5"/>
    </row>
    <row r="359" spans="1:10" s="214" customFormat="1" x14ac:dyDescent="0.25">
      <c r="A359" s="3"/>
      <c r="B359" s="3"/>
      <c r="C359" s="549"/>
      <c r="D359" s="4"/>
      <c r="E359" s="91"/>
      <c r="F359" s="3"/>
      <c r="G359" s="3"/>
      <c r="H359" s="3"/>
      <c r="I359" s="3"/>
      <c r="J359" s="5"/>
    </row>
    <row r="360" spans="1:10" s="214" customFormat="1" x14ac:dyDescent="0.25">
      <c r="A360" s="3"/>
      <c r="B360" s="3"/>
      <c r="C360" s="549"/>
      <c r="D360" s="4"/>
      <c r="E360" s="91"/>
      <c r="F360" s="3"/>
      <c r="G360" s="3"/>
      <c r="H360" s="3"/>
      <c r="I360" s="3"/>
      <c r="J360" s="5"/>
    </row>
    <row r="361" spans="1:10" s="214" customFormat="1" x14ac:dyDescent="0.25">
      <c r="A361" s="3"/>
      <c r="B361" s="3"/>
      <c r="C361" s="549"/>
      <c r="D361" s="4"/>
      <c r="E361" s="91"/>
      <c r="F361" s="3"/>
      <c r="G361" s="3"/>
      <c r="H361" s="3"/>
      <c r="I361" s="3"/>
      <c r="J361" s="5"/>
    </row>
    <row r="362" spans="1:10" s="214" customFormat="1" x14ac:dyDescent="0.25">
      <c r="A362" s="3"/>
      <c r="B362" s="3"/>
      <c r="C362" s="549"/>
      <c r="D362" s="4"/>
      <c r="E362" s="91"/>
      <c r="F362" s="3"/>
      <c r="G362" s="3"/>
      <c r="H362" s="3"/>
      <c r="I362" s="3"/>
      <c r="J362" s="5"/>
    </row>
    <row r="363" spans="1:10" s="214" customFormat="1" x14ac:dyDescent="0.25">
      <c r="A363" s="3"/>
      <c r="B363" s="3"/>
      <c r="C363" s="549"/>
      <c r="D363" s="4"/>
      <c r="E363" s="91"/>
      <c r="F363" s="3"/>
      <c r="G363" s="3"/>
      <c r="H363" s="3"/>
      <c r="I363" s="3"/>
      <c r="J363" s="5"/>
    </row>
    <row r="364" spans="1:10" s="214" customFormat="1" x14ac:dyDescent="0.25">
      <c r="A364" s="3"/>
      <c r="B364" s="3"/>
      <c r="C364" s="549"/>
      <c r="D364" s="4"/>
      <c r="E364" s="91"/>
      <c r="F364" s="3"/>
      <c r="G364" s="3"/>
      <c r="H364" s="3"/>
      <c r="I364" s="3"/>
      <c r="J364" s="5"/>
    </row>
    <row r="365" spans="1:10" s="214" customFormat="1" x14ac:dyDescent="0.25">
      <c r="A365" s="3"/>
      <c r="B365" s="3"/>
      <c r="C365" s="549"/>
      <c r="D365" s="4"/>
      <c r="E365" s="91"/>
      <c r="F365" s="3"/>
      <c r="G365" s="3"/>
      <c r="H365" s="3"/>
      <c r="I365" s="3"/>
      <c r="J365" s="5"/>
    </row>
    <row r="366" spans="1:10" s="214" customFormat="1" x14ac:dyDescent="0.25">
      <c r="A366" s="3"/>
      <c r="B366" s="3"/>
      <c r="C366" s="549"/>
      <c r="D366" s="4"/>
      <c r="E366" s="91"/>
      <c r="F366" s="3"/>
      <c r="G366" s="3"/>
      <c r="H366" s="3"/>
      <c r="I366" s="3"/>
      <c r="J366" s="5"/>
    </row>
    <row r="367" spans="1:10" s="214" customFormat="1" x14ac:dyDescent="0.25">
      <c r="A367" s="3"/>
      <c r="B367" s="3"/>
      <c r="C367" s="549"/>
      <c r="D367" s="4"/>
      <c r="E367" s="91"/>
      <c r="F367" s="3"/>
      <c r="G367" s="3"/>
      <c r="H367" s="3"/>
      <c r="I367" s="3"/>
      <c r="J367" s="5"/>
    </row>
    <row r="368" spans="1:10" s="214" customFormat="1" x14ac:dyDescent="0.25">
      <c r="A368" s="3"/>
      <c r="B368" s="3"/>
      <c r="C368" s="549"/>
      <c r="D368" s="4"/>
      <c r="E368" s="91"/>
      <c r="F368" s="3"/>
      <c r="G368" s="3"/>
      <c r="H368" s="3"/>
      <c r="I368" s="3"/>
      <c r="J368" s="5"/>
    </row>
    <row r="369" spans="1:10" s="214" customFormat="1" x14ac:dyDescent="0.25">
      <c r="A369" s="3"/>
      <c r="B369" s="3"/>
      <c r="C369" s="549"/>
      <c r="D369" s="4"/>
      <c r="E369" s="91"/>
      <c r="F369" s="3"/>
      <c r="G369" s="3"/>
      <c r="H369" s="3"/>
      <c r="I369" s="3"/>
      <c r="J369" s="5"/>
    </row>
    <row r="370" spans="1:10" s="214" customFormat="1" x14ac:dyDescent="0.25">
      <c r="A370" s="3"/>
      <c r="B370" s="3"/>
      <c r="C370" s="549"/>
      <c r="D370" s="4"/>
      <c r="E370" s="91"/>
      <c r="F370" s="3"/>
      <c r="G370" s="3"/>
      <c r="H370" s="3"/>
      <c r="I370" s="3"/>
      <c r="J370" s="5"/>
    </row>
    <row r="371" spans="1:10" s="214" customFormat="1" x14ac:dyDescent="0.25">
      <c r="A371" s="3"/>
      <c r="B371" s="3"/>
      <c r="C371" s="549"/>
      <c r="D371" s="4"/>
      <c r="E371" s="91"/>
      <c r="F371" s="3"/>
      <c r="G371" s="3"/>
      <c r="H371" s="3"/>
      <c r="I371" s="3"/>
      <c r="J371" s="5"/>
    </row>
    <row r="372" spans="1:10" s="214" customFormat="1" x14ac:dyDescent="0.25">
      <c r="A372" s="3"/>
      <c r="B372" s="3"/>
      <c r="C372" s="549"/>
      <c r="D372" s="4"/>
      <c r="E372" s="91"/>
      <c r="F372" s="3"/>
      <c r="G372" s="3"/>
      <c r="H372" s="3"/>
      <c r="I372" s="3"/>
      <c r="J372" s="5"/>
    </row>
    <row r="373" spans="1:10" s="214" customFormat="1" x14ac:dyDescent="0.25">
      <c r="A373" s="3"/>
      <c r="B373" s="3"/>
      <c r="C373" s="549"/>
      <c r="D373" s="4"/>
      <c r="E373" s="91"/>
      <c r="F373" s="3"/>
      <c r="G373" s="3"/>
      <c r="H373" s="3"/>
      <c r="I373" s="3"/>
      <c r="J373" s="5"/>
    </row>
    <row r="374" spans="1:10" s="214" customFormat="1" x14ac:dyDescent="0.25">
      <c r="A374" s="3"/>
      <c r="B374" s="3"/>
      <c r="C374" s="549"/>
      <c r="D374" s="4"/>
      <c r="E374" s="91"/>
      <c r="F374" s="3"/>
      <c r="G374" s="3"/>
      <c r="H374" s="3"/>
      <c r="I374" s="3"/>
      <c r="J374" s="5"/>
    </row>
    <row r="375" spans="1:10" s="214" customFormat="1" x14ac:dyDescent="0.25">
      <c r="A375" s="3"/>
      <c r="B375" s="3"/>
      <c r="C375" s="549"/>
      <c r="D375" s="4"/>
      <c r="E375" s="91"/>
      <c r="F375" s="3"/>
      <c r="G375" s="3"/>
      <c r="H375" s="3"/>
      <c r="I375" s="3"/>
      <c r="J375" s="5"/>
    </row>
    <row r="376" spans="1:10" s="214" customFormat="1" x14ac:dyDescent="0.25">
      <c r="A376" s="3"/>
      <c r="B376" s="3"/>
      <c r="C376" s="549"/>
      <c r="D376" s="4"/>
      <c r="E376" s="91"/>
      <c r="F376" s="3"/>
      <c r="G376" s="3"/>
      <c r="H376" s="3"/>
      <c r="I376" s="3"/>
      <c r="J376" s="5"/>
    </row>
    <row r="377" spans="1:10" s="214" customFormat="1" x14ac:dyDescent="0.25">
      <c r="A377" s="3"/>
      <c r="B377" s="3"/>
      <c r="C377" s="549"/>
      <c r="D377" s="4"/>
      <c r="E377" s="91"/>
      <c r="F377" s="3"/>
      <c r="G377" s="3"/>
      <c r="H377" s="3"/>
      <c r="I377" s="3"/>
      <c r="J377" s="5"/>
    </row>
    <row r="378" spans="1:10" s="214" customFormat="1" x14ac:dyDescent="0.25">
      <c r="A378" s="3"/>
      <c r="B378" s="3"/>
      <c r="C378" s="549"/>
      <c r="D378" s="4"/>
      <c r="E378" s="91"/>
      <c r="F378" s="3"/>
      <c r="G378" s="3"/>
      <c r="H378" s="3"/>
      <c r="I378" s="3"/>
      <c r="J378" s="5"/>
    </row>
    <row r="379" spans="1:10" s="214" customFormat="1" x14ac:dyDescent="0.25">
      <c r="A379" s="3"/>
      <c r="B379" s="3"/>
      <c r="C379" s="549"/>
      <c r="D379" s="4"/>
      <c r="E379" s="91"/>
      <c r="F379" s="3"/>
      <c r="G379" s="3"/>
      <c r="H379" s="3"/>
      <c r="I379" s="3"/>
      <c r="J379" s="5"/>
    </row>
    <row r="380" spans="1:10" s="214" customFormat="1" x14ac:dyDescent="0.25">
      <c r="A380" s="3"/>
      <c r="B380" s="3"/>
      <c r="C380" s="549"/>
      <c r="D380" s="4"/>
      <c r="E380" s="91"/>
      <c r="F380" s="3"/>
      <c r="G380" s="3"/>
      <c r="H380" s="3"/>
      <c r="I380" s="3"/>
      <c r="J380" s="5"/>
    </row>
    <row r="381" spans="1:10" s="214" customFormat="1" x14ac:dyDescent="0.25">
      <c r="A381" s="3"/>
      <c r="B381" s="3"/>
      <c r="C381" s="549"/>
      <c r="D381" s="4"/>
      <c r="E381" s="91"/>
      <c r="F381" s="3"/>
      <c r="G381" s="3"/>
      <c r="H381" s="3"/>
      <c r="I381" s="3"/>
      <c r="J381" s="5"/>
    </row>
    <row r="382" spans="1:10" s="214" customFormat="1" x14ac:dyDescent="0.25">
      <c r="A382" s="3"/>
      <c r="B382" s="3"/>
      <c r="C382" s="549"/>
      <c r="D382" s="4"/>
      <c r="E382" s="91"/>
      <c r="F382" s="3"/>
      <c r="G382" s="3"/>
      <c r="H382" s="3"/>
      <c r="I382" s="3"/>
      <c r="J382" s="5"/>
    </row>
    <row r="383" spans="1:10" s="214" customFormat="1" x14ac:dyDescent="0.25">
      <c r="A383" s="3"/>
      <c r="B383" s="3"/>
      <c r="C383" s="549"/>
      <c r="D383" s="4"/>
      <c r="E383" s="91"/>
      <c r="F383" s="3"/>
      <c r="G383" s="3"/>
      <c r="H383" s="3"/>
      <c r="I383" s="3"/>
      <c r="J383" s="5"/>
    </row>
    <row r="384" spans="1:10" s="214" customFormat="1" x14ac:dyDescent="0.25">
      <c r="A384" s="3"/>
      <c r="B384" s="3"/>
      <c r="C384" s="549"/>
      <c r="D384" s="4"/>
      <c r="E384" s="91"/>
      <c r="F384" s="3"/>
      <c r="G384" s="3"/>
      <c r="H384" s="3"/>
      <c r="I384" s="3"/>
      <c r="J384" s="5"/>
    </row>
    <row r="385" spans="1:10" s="214" customFormat="1" x14ac:dyDescent="0.25">
      <c r="A385" s="3"/>
      <c r="B385" s="3"/>
      <c r="C385" s="549"/>
      <c r="D385" s="4"/>
      <c r="E385" s="91"/>
      <c r="F385" s="3"/>
      <c r="G385" s="3"/>
      <c r="H385" s="3"/>
      <c r="I385" s="3"/>
      <c r="J385" s="5"/>
    </row>
    <row r="386" spans="1:10" s="214" customFormat="1" x14ac:dyDescent="0.25">
      <c r="A386" s="3"/>
      <c r="B386" s="3"/>
      <c r="C386" s="549"/>
      <c r="D386" s="4"/>
      <c r="E386" s="91"/>
      <c r="F386" s="3"/>
      <c r="G386" s="3"/>
      <c r="H386" s="3"/>
      <c r="I386" s="3"/>
      <c r="J386" s="5"/>
    </row>
    <row r="387" spans="1:10" s="214" customFormat="1" x14ac:dyDescent="0.25">
      <c r="A387" s="3"/>
      <c r="B387" s="3"/>
      <c r="C387" s="549"/>
      <c r="D387" s="4"/>
      <c r="E387" s="91"/>
      <c r="F387" s="3"/>
      <c r="G387" s="3"/>
      <c r="H387" s="3"/>
      <c r="I387" s="3"/>
      <c r="J387" s="5"/>
    </row>
    <row r="388" spans="1:10" s="214" customFormat="1" x14ac:dyDescent="0.25">
      <c r="A388" s="3"/>
      <c r="B388" s="3"/>
      <c r="C388" s="549"/>
      <c r="D388" s="4"/>
      <c r="E388" s="91"/>
      <c r="F388" s="3"/>
      <c r="G388" s="3"/>
      <c r="H388" s="3"/>
      <c r="I388" s="3"/>
      <c r="J388" s="5"/>
    </row>
    <row r="389" spans="1:10" s="214" customFormat="1" x14ac:dyDescent="0.25">
      <c r="A389" s="3"/>
      <c r="B389" s="3"/>
      <c r="C389" s="549"/>
      <c r="D389" s="4"/>
      <c r="E389" s="91"/>
      <c r="F389" s="3"/>
      <c r="G389" s="3"/>
      <c r="H389" s="3"/>
      <c r="I389" s="3"/>
      <c r="J389" s="5"/>
    </row>
    <row r="390" spans="1:10" s="214" customFormat="1" x14ac:dyDescent="0.25">
      <c r="A390" s="3"/>
      <c r="B390" s="3"/>
      <c r="C390" s="549"/>
      <c r="D390" s="4"/>
      <c r="E390" s="91"/>
      <c r="F390" s="3"/>
      <c r="G390" s="3"/>
      <c r="H390" s="3"/>
      <c r="I390" s="3"/>
      <c r="J390" s="5"/>
    </row>
    <row r="391" spans="1:10" s="214" customFormat="1" x14ac:dyDescent="0.25">
      <c r="A391" s="3"/>
      <c r="B391" s="3"/>
      <c r="C391" s="549"/>
      <c r="D391" s="4"/>
      <c r="E391" s="91"/>
      <c r="F391" s="3"/>
      <c r="G391" s="3"/>
      <c r="H391" s="3"/>
      <c r="I391" s="3"/>
      <c r="J391" s="5"/>
    </row>
    <row r="392" spans="1:10" s="214" customFormat="1" x14ac:dyDescent="0.25">
      <c r="A392" s="3"/>
      <c r="B392" s="3"/>
      <c r="C392" s="549"/>
      <c r="D392" s="4"/>
      <c r="E392" s="91"/>
      <c r="F392" s="3"/>
      <c r="G392" s="3"/>
      <c r="H392" s="3"/>
      <c r="I392" s="3"/>
      <c r="J392" s="5"/>
    </row>
    <row r="393" spans="1:10" s="214" customFormat="1" x14ac:dyDescent="0.25">
      <c r="A393" s="3"/>
      <c r="B393" s="3"/>
      <c r="C393" s="549"/>
      <c r="D393" s="4"/>
      <c r="E393" s="91"/>
      <c r="F393" s="3"/>
      <c r="G393" s="3"/>
      <c r="H393" s="3"/>
      <c r="I393" s="3"/>
      <c r="J393" s="5"/>
    </row>
    <row r="394" spans="1:10" s="214" customFormat="1" x14ac:dyDescent="0.25">
      <c r="A394" s="3"/>
      <c r="B394" s="3"/>
      <c r="C394" s="549"/>
      <c r="D394" s="4"/>
      <c r="E394" s="91"/>
      <c r="F394" s="3"/>
      <c r="G394" s="3"/>
      <c r="H394" s="3"/>
      <c r="I394" s="3"/>
      <c r="J394" s="5"/>
    </row>
    <row r="395" spans="1:10" s="214" customFormat="1" x14ac:dyDescent="0.25">
      <c r="A395" s="3"/>
      <c r="B395" s="3"/>
      <c r="C395" s="549"/>
      <c r="D395" s="4"/>
      <c r="E395" s="91"/>
      <c r="F395" s="3"/>
      <c r="G395" s="3"/>
      <c r="H395" s="3"/>
      <c r="I395" s="3"/>
      <c r="J395" s="5"/>
    </row>
    <row r="396" spans="1:10" s="214" customFormat="1" x14ac:dyDescent="0.25">
      <c r="A396" s="3"/>
      <c r="B396" s="3"/>
      <c r="C396" s="549"/>
      <c r="D396" s="4"/>
      <c r="E396" s="91"/>
      <c r="F396" s="3"/>
      <c r="G396" s="3"/>
      <c r="H396" s="3"/>
      <c r="I396" s="3"/>
      <c r="J396" s="5"/>
    </row>
    <row r="397" spans="1:10" s="214" customFormat="1" x14ac:dyDescent="0.25">
      <c r="A397" s="3"/>
      <c r="B397" s="3"/>
      <c r="C397" s="549"/>
      <c r="D397" s="4"/>
      <c r="E397" s="91"/>
      <c r="F397" s="3"/>
      <c r="G397" s="3"/>
      <c r="H397" s="3"/>
      <c r="I397" s="3"/>
      <c r="J397" s="5"/>
    </row>
    <row r="398" spans="1:10" s="214" customFormat="1" x14ac:dyDescent="0.25">
      <c r="A398" s="3"/>
      <c r="B398" s="3"/>
      <c r="C398" s="549"/>
      <c r="D398" s="4"/>
      <c r="E398" s="91"/>
      <c r="F398" s="3"/>
      <c r="G398" s="3"/>
      <c r="H398" s="3"/>
      <c r="I398" s="3"/>
      <c r="J398" s="5"/>
    </row>
    <row r="399" spans="1:10" s="214" customFormat="1" x14ac:dyDescent="0.25">
      <c r="A399" s="3"/>
      <c r="B399" s="3"/>
      <c r="C399" s="549"/>
      <c r="D399" s="4"/>
      <c r="E399" s="91"/>
      <c r="F399" s="3"/>
      <c r="G399" s="3"/>
      <c r="H399" s="3"/>
      <c r="I399" s="3"/>
      <c r="J399" s="5"/>
    </row>
    <row r="400" spans="1:10" s="214" customFormat="1" x14ac:dyDescent="0.25">
      <c r="A400" s="3"/>
      <c r="B400" s="3"/>
      <c r="C400" s="549"/>
      <c r="D400" s="4"/>
      <c r="E400" s="91"/>
      <c r="F400" s="3"/>
      <c r="G400" s="3"/>
      <c r="H400" s="3"/>
      <c r="I400" s="3"/>
      <c r="J400" s="5"/>
    </row>
    <row r="401" spans="1:10" s="214" customFormat="1" x14ac:dyDescent="0.25">
      <c r="A401" s="3"/>
      <c r="B401" s="3"/>
      <c r="C401" s="549"/>
      <c r="D401" s="4"/>
      <c r="E401" s="91"/>
      <c r="F401" s="3"/>
      <c r="G401" s="3"/>
      <c r="H401" s="3"/>
      <c r="I401" s="3"/>
      <c r="J401" s="5"/>
    </row>
    <row r="402" spans="1:10" s="214" customFormat="1" x14ac:dyDescent="0.25">
      <c r="A402" s="3"/>
      <c r="B402" s="3"/>
      <c r="C402" s="549"/>
      <c r="D402" s="4"/>
      <c r="E402" s="91"/>
      <c r="F402" s="3"/>
      <c r="G402" s="3"/>
      <c r="H402" s="3"/>
      <c r="I402" s="3"/>
      <c r="J402" s="5"/>
    </row>
    <row r="403" spans="1:10" s="214" customFormat="1" x14ac:dyDescent="0.25">
      <c r="A403" s="3"/>
      <c r="B403" s="3"/>
      <c r="C403" s="549"/>
      <c r="D403" s="4"/>
      <c r="E403" s="91"/>
      <c r="F403" s="3"/>
      <c r="G403" s="3"/>
      <c r="H403" s="3"/>
      <c r="I403" s="3"/>
      <c r="J403" s="5"/>
    </row>
    <row r="404" spans="1:10" s="214" customFormat="1" x14ac:dyDescent="0.25">
      <c r="A404" s="3"/>
      <c r="B404" s="3"/>
      <c r="C404" s="549"/>
      <c r="D404" s="4"/>
      <c r="E404" s="91"/>
      <c r="F404" s="3"/>
      <c r="G404" s="3"/>
      <c r="H404" s="3"/>
      <c r="I404" s="3"/>
      <c r="J404" s="5"/>
    </row>
    <row r="405" spans="1:10" s="214" customFormat="1" x14ac:dyDescent="0.25">
      <c r="A405" s="3"/>
      <c r="B405" s="3"/>
      <c r="C405" s="549"/>
      <c r="D405" s="4"/>
      <c r="E405" s="91"/>
      <c r="F405" s="3"/>
      <c r="G405" s="3"/>
      <c r="H405" s="3"/>
      <c r="I405" s="3"/>
      <c r="J405" s="5"/>
    </row>
    <row r="406" spans="1:10" s="214" customFormat="1" x14ac:dyDescent="0.25">
      <c r="A406" s="3"/>
      <c r="B406" s="3"/>
      <c r="C406" s="549"/>
      <c r="D406" s="4"/>
      <c r="E406" s="91"/>
      <c r="F406" s="3"/>
      <c r="G406" s="3"/>
      <c r="H406" s="3"/>
      <c r="I406" s="3"/>
      <c r="J406" s="5"/>
    </row>
    <row r="407" spans="1:10" s="214" customFormat="1" x14ac:dyDescent="0.25">
      <c r="A407" s="3"/>
      <c r="B407" s="3"/>
      <c r="C407" s="549"/>
      <c r="D407" s="4"/>
      <c r="E407" s="91"/>
      <c r="F407" s="3"/>
      <c r="G407" s="3"/>
      <c r="H407" s="3"/>
      <c r="I407" s="3"/>
      <c r="J407" s="5"/>
    </row>
    <row r="408" spans="1:10" s="214" customFormat="1" x14ac:dyDescent="0.25">
      <c r="A408" s="3"/>
      <c r="B408" s="3"/>
      <c r="C408" s="549"/>
      <c r="D408" s="4"/>
      <c r="E408" s="91"/>
      <c r="F408" s="3"/>
      <c r="G408" s="3"/>
      <c r="H408" s="3"/>
      <c r="I408" s="3"/>
      <c r="J408" s="5"/>
    </row>
    <row r="409" spans="1:10" s="214" customFormat="1" x14ac:dyDescent="0.25">
      <c r="A409" s="3"/>
      <c r="B409" s="3"/>
      <c r="C409" s="549"/>
      <c r="D409" s="4"/>
      <c r="E409" s="91"/>
      <c r="F409" s="3"/>
      <c r="G409" s="3"/>
      <c r="H409" s="3"/>
      <c r="I409" s="3"/>
      <c r="J409" s="5"/>
    </row>
    <row r="410" spans="1:10" s="214" customFormat="1" x14ac:dyDescent="0.25">
      <c r="A410" s="3"/>
      <c r="B410" s="3"/>
      <c r="C410" s="549"/>
      <c r="D410" s="4"/>
      <c r="E410" s="91"/>
      <c r="F410" s="3"/>
      <c r="G410" s="3"/>
      <c r="H410" s="3"/>
      <c r="I410" s="3"/>
      <c r="J410" s="5"/>
    </row>
    <row r="411" spans="1:10" s="214" customFormat="1" x14ac:dyDescent="0.25">
      <c r="A411" s="3"/>
      <c r="B411" s="3"/>
      <c r="C411" s="549"/>
      <c r="D411" s="4"/>
      <c r="E411" s="91"/>
      <c r="F411" s="3"/>
      <c r="G411" s="3"/>
      <c r="H411" s="3"/>
      <c r="I411" s="3"/>
      <c r="J411" s="5"/>
    </row>
    <row r="412" spans="1:10" s="214" customFormat="1" x14ac:dyDescent="0.25">
      <c r="A412" s="3"/>
      <c r="B412" s="3"/>
      <c r="C412" s="549"/>
      <c r="D412" s="4"/>
      <c r="E412" s="91"/>
      <c r="F412" s="3"/>
      <c r="G412" s="3"/>
      <c r="H412" s="3"/>
      <c r="I412" s="3"/>
      <c r="J412" s="5"/>
    </row>
    <row r="413" spans="1:10" s="214" customFormat="1" x14ac:dyDescent="0.25">
      <c r="A413" s="3"/>
      <c r="B413" s="3"/>
      <c r="C413" s="549"/>
      <c r="D413" s="4"/>
      <c r="E413" s="91"/>
      <c r="F413" s="3"/>
      <c r="G413" s="3"/>
      <c r="H413" s="3"/>
      <c r="I413" s="3"/>
      <c r="J413" s="5"/>
    </row>
    <row r="414" spans="1:10" s="214" customFormat="1" x14ac:dyDescent="0.25">
      <c r="A414" s="3"/>
      <c r="B414" s="3"/>
      <c r="C414" s="549"/>
      <c r="D414" s="4"/>
      <c r="E414" s="91"/>
      <c r="F414" s="3"/>
      <c r="G414" s="3"/>
      <c r="H414" s="3"/>
      <c r="I414" s="3"/>
      <c r="J414" s="5"/>
    </row>
    <row r="415" spans="1:10" s="214" customFormat="1" x14ac:dyDescent="0.25">
      <c r="A415" s="3"/>
      <c r="B415" s="3"/>
      <c r="C415" s="549"/>
      <c r="D415" s="4"/>
      <c r="E415" s="91"/>
      <c r="F415" s="3"/>
      <c r="G415" s="3"/>
      <c r="H415" s="3"/>
      <c r="I415" s="3"/>
      <c r="J415" s="5"/>
    </row>
    <row r="416" spans="1:10" s="214" customFormat="1" x14ac:dyDescent="0.25">
      <c r="A416" s="3"/>
      <c r="B416" s="3"/>
      <c r="C416" s="549"/>
      <c r="D416" s="4"/>
      <c r="E416" s="91"/>
      <c r="F416" s="3"/>
      <c r="G416" s="3"/>
      <c r="H416" s="3"/>
      <c r="I416" s="3"/>
      <c r="J416" s="5"/>
    </row>
    <row r="417" spans="1:10" s="214" customFormat="1" x14ac:dyDescent="0.25">
      <c r="A417" s="3"/>
      <c r="B417" s="3"/>
      <c r="C417" s="549"/>
      <c r="D417" s="4"/>
      <c r="E417" s="91"/>
      <c r="F417" s="3"/>
      <c r="G417" s="3"/>
      <c r="H417" s="3"/>
      <c r="I417" s="3"/>
      <c r="J417" s="5"/>
    </row>
    <row r="418" spans="1:10" s="214" customFormat="1" x14ac:dyDescent="0.25">
      <c r="A418" s="3"/>
      <c r="B418" s="3"/>
      <c r="C418" s="549"/>
      <c r="D418" s="4"/>
      <c r="E418" s="91"/>
      <c r="F418" s="3"/>
      <c r="G418" s="3"/>
      <c r="H418" s="3"/>
      <c r="I418" s="3"/>
      <c r="J418" s="5"/>
    </row>
    <row r="419" spans="1:10" s="214" customFormat="1" x14ac:dyDescent="0.25">
      <c r="A419" s="3"/>
      <c r="B419" s="3"/>
      <c r="C419" s="549"/>
      <c r="D419" s="4"/>
      <c r="E419" s="91"/>
      <c r="F419" s="3"/>
      <c r="G419" s="3"/>
      <c r="H419" s="3"/>
      <c r="I419" s="3"/>
      <c r="J419" s="5"/>
    </row>
    <row r="420" spans="1:10" s="214" customFormat="1" x14ac:dyDescent="0.25">
      <c r="A420" s="3"/>
      <c r="B420" s="3"/>
      <c r="C420" s="549"/>
      <c r="D420" s="4"/>
      <c r="E420" s="91"/>
      <c r="F420" s="3"/>
      <c r="G420" s="3"/>
      <c r="H420" s="3"/>
      <c r="I420" s="3"/>
      <c r="J420" s="5"/>
    </row>
    <row r="421" spans="1:10" s="214" customFormat="1" x14ac:dyDescent="0.25">
      <c r="A421" s="3"/>
      <c r="B421" s="3"/>
      <c r="C421" s="549"/>
      <c r="D421" s="4"/>
      <c r="E421" s="91"/>
      <c r="F421" s="3"/>
      <c r="G421" s="3"/>
      <c r="H421" s="3"/>
      <c r="I421" s="3"/>
      <c r="J421" s="5"/>
    </row>
    <row r="422" spans="1:10" s="214" customFormat="1" x14ac:dyDescent="0.25">
      <c r="A422" s="3"/>
      <c r="B422" s="3"/>
      <c r="C422" s="549"/>
      <c r="D422" s="4"/>
      <c r="E422" s="91"/>
      <c r="F422" s="3"/>
      <c r="G422" s="3"/>
      <c r="H422" s="3"/>
      <c r="I422" s="3"/>
      <c r="J422" s="5"/>
    </row>
    <row r="423" spans="1:10" s="214" customFormat="1" x14ac:dyDescent="0.25">
      <c r="A423" s="3"/>
      <c r="B423" s="3"/>
      <c r="C423" s="549"/>
      <c r="D423" s="4"/>
      <c r="E423" s="91"/>
      <c r="F423" s="3"/>
      <c r="G423" s="3"/>
      <c r="H423" s="3"/>
      <c r="I423" s="3"/>
      <c r="J423" s="5"/>
    </row>
    <row r="424" spans="1:10" s="214" customFormat="1" x14ac:dyDescent="0.25">
      <c r="A424" s="3"/>
      <c r="B424" s="3"/>
      <c r="C424" s="549"/>
      <c r="D424" s="4"/>
      <c r="E424" s="91"/>
      <c r="F424" s="3"/>
      <c r="G424" s="3"/>
      <c r="H424" s="3"/>
      <c r="I424" s="3"/>
      <c r="J424" s="5"/>
    </row>
    <row r="425" spans="1:10" s="214" customFormat="1" x14ac:dyDescent="0.25">
      <c r="A425" s="3"/>
      <c r="B425" s="3"/>
      <c r="C425" s="549"/>
      <c r="D425" s="4"/>
      <c r="E425" s="91"/>
      <c r="F425" s="3"/>
      <c r="G425" s="3"/>
      <c r="H425" s="3"/>
      <c r="I425" s="3"/>
      <c r="J425" s="5"/>
    </row>
    <row r="426" spans="1:10" s="214" customFormat="1" x14ac:dyDescent="0.25">
      <c r="A426" s="3"/>
      <c r="B426" s="3"/>
      <c r="C426" s="549"/>
      <c r="D426" s="4"/>
      <c r="E426" s="91"/>
      <c r="F426" s="3"/>
      <c r="G426" s="3"/>
      <c r="H426" s="3"/>
      <c r="I426" s="3"/>
      <c r="J426" s="5"/>
    </row>
    <row r="427" spans="1:10" s="214" customFormat="1" x14ac:dyDescent="0.25">
      <c r="A427" s="3"/>
      <c r="B427" s="3"/>
      <c r="C427" s="549"/>
      <c r="D427" s="4"/>
      <c r="E427" s="91"/>
      <c r="F427" s="3"/>
      <c r="G427" s="3"/>
      <c r="H427" s="3"/>
      <c r="I427" s="3"/>
      <c r="J427" s="5"/>
    </row>
    <row r="428" spans="1:10" s="214" customFormat="1" x14ac:dyDescent="0.25">
      <c r="A428" s="3"/>
      <c r="B428" s="3"/>
      <c r="C428" s="549"/>
      <c r="D428" s="4"/>
      <c r="E428" s="91"/>
      <c r="F428" s="3"/>
      <c r="G428" s="3"/>
      <c r="H428" s="3"/>
      <c r="I428" s="3"/>
      <c r="J428" s="5"/>
    </row>
    <row r="429" spans="1:10" s="214" customFormat="1" x14ac:dyDescent="0.25">
      <c r="A429" s="3"/>
      <c r="B429" s="3"/>
      <c r="C429" s="549"/>
      <c r="D429" s="4"/>
      <c r="E429" s="91"/>
      <c r="F429" s="3"/>
      <c r="G429" s="3"/>
      <c r="H429" s="3"/>
      <c r="I429" s="3"/>
      <c r="J429" s="5"/>
    </row>
    <row r="430" spans="1:10" s="214" customFormat="1" x14ac:dyDescent="0.25">
      <c r="A430" s="3"/>
      <c r="B430" s="3"/>
      <c r="C430" s="549"/>
      <c r="D430" s="4"/>
      <c r="E430" s="91"/>
      <c r="F430" s="3"/>
      <c r="G430" s="3"/>
      <c r="H430" s="3"/>
      <c r="I430" s="3"/>
      <c r="J430" s="5"/>
    </row>
    <row r="431" spans="1:10" s="214" customFormat="1" x14ac:dyDescent="0.25">
      <c r="A431" s="3"/>
      <c r="B431" s="3"/>
      <c r="C431" s="549"/>
      <c r="D431" s="4"/>
      <c r="E431" s="91"/>
      <c r="F431" s="3"/>
      <c r="G431" s="3"/>
      <c r="H431" s="3"/>
      <c r="I431" s="3"/>
      <c r="J431" s="5"/>
    </row>
    <row r="432" spans="1:10" s="214" customFormat="1" x14ac:dyDescent="0.25">
      <c r="A432" s="3"/>
      <c r="B432" s="3"/>
      <c r="C432" s="549"/>
      <c r="D432" s="4"/>
      <c r="E432" s="91"/>
      <c r="F432" s="3"/>
      <c r="G432" s="3"/>
      <c r="H432" s="3"/>
      <c r="I432" s="3"/>
      <c r="J432" s="5"/>
    </row>
    <row r="433" spans="1:10" s="214" customFormat="1" x14ac:dyDescent="0.25">
      <c r="A433" s="3"/>
      <c r="B433" s="3"/>
      <c r="C433" s="549"/>
      <c r="D433" s="4"/>
      <c r="E433" s="91"/>
      <c r="F433" s="3"/>
      <c r="G433" s="3"/>
      <c r="H433" s="3"/>
      <c r="I433" s="3"/>
      <c r="J433" s="5"/>
    </row>
    <row r="434" spans="1:10" s="214" customFormat="1" x14ac:dyDescent="0.25">
      <c r="A434" s="3"/>
      <c r="B434" s="3"/>
      <c r="C434" s="549"/>
      <c r="D434" s="4"/>
      <c r="E434" s="91"/>
      <c r="F434" s="3"/>
      <c r="G434" s="3"/>
      <c r="H434" s="3"/>
      <c r="I434" s="3"/>
      <c r="J434" s="5"/>
    </row>
    <row r="435" spans="1:10" s="214" customFormat="1" x14ac:dyDescent="0.25">
      <c r="A435" s="3"/>
      <c r="B435" s="3"/>
      <c r="C435" s="549"/>
      <c r="D435" s="4"/>
      <c r="E435" s="91"/>
      <c r="F435" s="3"/>
      <c r="G435" s="3"/>
      <c r="H435" s="3"/>
      <c r="I435" s="3"/>
      <c r="J435" s="5"/>
    </row>
    <row r="436" spans="1:10" s="214" customFormat="1" x14ac:dyDescent="0.25">
      <c r="A436" s="3"/>
      <c r="B436" s="3"/>
      <c r="C436" s="549"/>
      <c r="D436" s="4"/>
      <c r="E436" s="91"/>
      <c r="F436" s="3"/>
      <c r="G436" s="3"/>
      <c r="H436" s="3"/>
      <c r="I436" s="3"/>
      <c r="J436" s="5"/>
    </row>
    <row r="437" spans="1:10" s="214" customFormat="1" x14ac:dyDescent="0.25">
      <c r="A437" s="3"/>
      <c r="B437" s="3"/>
      <c r="C437" s="549"/>
      <c r="D437" s="4"/>
      <c r="E437" s="91"/>
      <c r="F437" s="3"/>
      <c r="G437" s="3"/>
      <c r="H437" s="3"/>
      <c r="I437" s="3"/>
      <c r="J437" s="5"/>
    </row>
    <row r="438" spans="1:10" s="214" customFormat="1" x14ac:dyDescent="0.25">
      <c r="A438" s="3"/>
      <c r="B438" s="3"/>
      <c r="C438" s="549"/>
      <c r="D438" s="4"/>
      <c r="E438" s="91"/>
      <c r="F438" s="3"/>
      <c r="G438" s="3"/>
      <c r="H438" s="3"/>
      <c r="I438" s="3"/>
      <c r="J438" s="5"/>
    </row>
    <row r="439" spans="1:10" s="214" customFormat="1" x14ac:dyDescent="0.25">
      <c r="A439" s="3"/>
      <c r="B439" s="3"/>
      <c r="C439" s="549"/>
      <c r="D439" s="4"/>
      <c r="E439" s="91"/>
      <c r="F439" s="3"/>
      <c r="G439" s="3"/>
      <c r="H439" s="3"/>
      <c r="I439" s="3"/>
      <c r="J439" s="5"/>
    </row>
    <row r="440" spans="1:10" s="214" customFormat="1" x14ac:dyDescent="0.25">
      <c r="A440" s="3"/>
      <c r="B440" s="3"/>
      <c r="C440" s="549"/>
      <c r="D440" s="4"/>
      <c r="E440" s="91"/>
      <c r="F440" s="3"/>
      <c r="G440" s="3"/>
      <c r="H440" s="3"/>
      <c r="I440" s="3"/>
      <c r="J440" s="5"/>
    </row>
    <row r="441" spans="1:10" s="214" customFormat="1" x14ac:dyDescent="0.25">
      <c r="A441" s="3"/>
      <c r="B441" s="3"/>
      <c r="C441" s="549"/>
      <c r="D441" s="4"/>
      <c r="E441" s="91"/>
      <c r="F441" s="3"/>
      <c r="G441" s="3"/>
      <c r="H441" s="3"/>
      <c r="I441" s="3"/>
      <c r="J441" s="5"/>
    </row>
    <row r="442" spans="1:10" s="214" customFormat="1" x14ac:dyDescent="0.25">
      <c r="A442" s="3"/>
      <c r="B442" s="3"/>
      <c r="C442" s="549"/>
      <c r="D442" s="4"/>
      <c r="E442" s="91"/>
      <c r="F442" s="3"/>
      <c r="G442" s="3"/>
      <c r="H442" s="3"/>
      <c r="I442" s="3"/>
      <c r="J442" s="5"/>
    </row>
    <row r="443" spans="1:10" s="214" customFormat="1" x14ac:dyDescent="0.25">
      <c r="A443" s="3"/>
      <c r="B443" s="3"/>
      <c r="C443" s="549"/>
      <c r="D443" s="4"/>
      <c r="E443" s="91"/>
      <c r="F443" s="3"/>
      <c r="G443" s="3"/>
      <c r="H443" s="3"/>
      <c r="I443" s="3"/>
      <c r="J443" s="5"/>
    </row>
    <row r="444" spans="1:10" s="214" customFormat="1" x14ac:dyDescent="0.25">
      <c r="A444" s="3"/>
      <c r="B444" s="3"/>
      <c r="C444" s="549"/>
      <c r="D444" s="4"/>
      <c r="E444" s="91"/>
      <c r="F444" s="3"/>
      <c r="G444" s="3"/>
      <c r="H444" s="3"/>
      <c r="I444" s="3"/>
      <c r="J444" s="5"/>
    </row>
    <row r="445" spans="1:10" s="214" customFormat="1" x14ac:dyDescent="0.25">
      <c r="A445" s="3"/>
      <c r="B445" s="3"/>
      <c r="C445" s="549"/>
      <c r="D445" s="4"/>
      <c r="E445" s="91"/>
      <c r="F445" s="3"/>
      <c r="G445" s="3"/>
      <c r="H445" s="3"/>
      <c r="I445" s="3"/>
      <c r="J445" s="5"/>
    </row>
    <row r="446" spans="1:10" s="214" customFormat="1" x14ac:dyDescent="0.25">
      <c r="A446" s="3"/>
      <c r="B446" s="3"/>
      <c r="C446" s="549"/>
      <c r="D446" s="4"/>
      <c r="E446" s="91"/>
      <c r="F446" s="3"/>
      <c r="G446" s="3"/>
      <c r="H446" s="3"/>
      <c r="I446" s="3"/>
      <c r="J446" s="5"/>
    </row>
    <row r="447" spans="1:10" s="214" customFormat="1" x14ac:dyDescent="0.25">
      <c r="A447" s="3"/>
      <c r="B447" s="3"/>
      <c r="C447" s="549"/>
      <c r="D447" s="4"/>
      <c r="E447" s="91"/>
      <c r="F447" s="3"/>
      <c r="G447" s="3"/>
      <c r="H447" s="3"/>
      <c r="I447" s="3"/>
      <c r="J447" s="5"/>
    </row>
    <row r="448" spans="1:10" s="214" customFormat="1" x14ac:dyDescent="0.25">
      <c r="A448" s="3"/>
      <c r="B448" s="3"/>
      <c r="C448" s="549"/>
      <c r="D448" s="4"/>
      <c r="E448" s="91"/>
      <c r="F448" s="3"/>
      <c r="G448" s="3"/>
      <c r="H448" s="3"/>
      <c r="I448" s="3"/>
      <c r="J448" s="5"/>
    </row>
    <row r="449" spans="1:10" s="214" customFormat="1" x14ac:dyDescent="0.25">
      <c r="A449" s="3"/>
      <c r="B449" s="3"/>
      <c r="C449" s="549"/>
      <c r="D449" s="4"/>
      <c r="E449" s="91"/>
      <c r="F449" s="3"/>
      <c r="G449" s="3"/>
      <c r="H449" s="3"/>
      <c r="I449" s="3"/>
      <c r="J449" s="5"/>
    </row>
    <row r="450" spans="1:10" s="214" customFormat="1" x14ac:dyDescent="0.25">
      <c r="A450" s="3"/>
      <c r="B450" s="3"/>
      <c r="C450" s="549"/>
      <c r="D450" s="4"/>
      <c r="E450" s="91"/>
      <c r="F450" s="3"/>
      <c r="G450" s="3"/>
      <c r="H450" s="3"/>
      <c r="I450" s="3"/>
      <c r="J450" s="5"/>
    </row>
    <row r="451" spans="1:10" s="214" customFormat="1" x14ac:dyDescent="0.25">
      <c r="A451" s="3"/>
      <c r="B451" s="3"/>
      <c r="C451" s="549"/>
      <c r="D451" s="4"/>
      <c r="E451" s="91"/>
      <c r="F451" s="3"/>
      <c r="G451" s="3"/>
      <c r="H451" s="3"/>
      <c r="I451" s="3"/>
      <c r="J451" s="5"/>
    </row>
    <row r="452" spans="1:10" s="214" customFormat="1" x14ac:dyDescent="0.25">
      <c r="A452" s="3"/>
      <c r="B452" s="3"/>
      <c r="C452" s="549"/>
      <c r="D452" s="4"/>
      <c r="E452" s="91"/>
      <c r="F452" s="3"/>
      <c r="G452" s="3"/>
      <c r="H452" s="3"/>
      <c r="I452" s="3"/>
      <c r="J452" s="5"/>
    </row>
    <row r="453" spans="1:10" s="214" customFormat="1" x14ac:dyDescent="0.25">
      <c r="A453" s="3"/>
      <c r="B453" s="3"/>
      <c r="C453" s="549"/>
      <c r="D453" s="4"/>
      <c r="E453" s="91"/>
      <c r="F453" s="3"/>
      <c r="G453" s="3"/>
      <c r="H453" s="3"/>
      <c r="I453" s="3"/>
      <c r="J453" s="5"/>
    </row>
    <row r="454" spans="1:10" s="214" customFormat="1" x14ac:dyDescent="0.25">
      <c r="A454" s="3"/>
      <c r="B454" s="3"/>
      <c r="C454" s="549"/>
      <c r="D454" s="4"/>
      <c r="E454" s="91"/>
      <c r="F454" s="3"/>
      <c r="G454" s="3"/>
      <c r="H454" s="3"/>
      <c r="I454" s="3"/>
      <c r="J454" s="5"/>
    </row>
    <row r="455" spans="1:10" s="214" customFormat="1" x14ac:dyDescent="0.25">
      <c r="A455" s="3"/>
      <c r="B455" s="3"/>
      <c r="C455" s="549"/>
      <c r="D455" s="4"/>
      <c r="E455" s="91"/>
      <c r="F455" s="3"/>
      <c r="G455" s="3"/>
      <c r="H455" s="3"/>
      <c r="I455" s="3"/>
      <c r="J455" s="5"/>
    </row>
    <row r="456" spans="1:10" s="214" customFormat="1" x14ac:dyDescent="0.25">
      <c r="A456" s="3"/>
      <c r="B456" s="3"/>
      <c r="C456" s="549"/>
      <c r="D456" s="4"/>
      <c r="E456" s="91"/>
      <c r="F456" s="3"/>
      <c r="G456" s="3"/>
      <c r="H456" s="3"/>
      <c r="I456" s="3"/>
      <c r="J456" s="5"/>
    </row>
    <row r="457" spans="1:10" s="214" customFormat="1" x14ac:dyDescent="0.25">
      <c r="A457" s="3"/>
      <c r="B457" s="3"/>
      <c r="C457" s="549"/>
      <c r="D457" s="4"/>
      <c r="E457" s="91"/>
      <c r="F457" s="3"/>
      <c r="G457" s="3"/>
      <c r="H457" s="3"/>
      <c r="I457" s="3"/>
      <c r="J457" s="5"/>
    </row>
    <row r="458" spans="1:10" s="214" customFormat="1" x14ac:dyDescent="0.25">
      <c r="A458" s="3"/>
      <c r="B458" s="3"/>
      <c r="C458" s="549"/>
      <c r="D458" s="4"/>
      <c r="E458" s="91"/>
      <c r="F458" s="3"/>
      <c r="G458" s="3"/>
      <c r="H458" s="3"/>
      <c r="I458" s="3"/>
      <c r="J458" s="5"/>
    </row>
    <row r="459" spans="1:10" s="214" customFormat="1" x14ac:dyDescent="0.25">
      <c r="A459" s="3"/>
      <c r="B459" s="3"/>
      <c r="C459" s="549"/>
      <c r="D459" s="4"/>
      <c r="E459" s="91"/>
      <c r="F459" s="3"/>
      <c r="G459" s="3"/>
      <c r="H459" s="3"/>
      <c r="I459" s="3"/>
      <c r="J459" s="5"/>
    </row>
    <row r="460" spans="1:10" s="214" customFormat="1" x14ac:dyDescent="0.25">
      <c r="A460" s="3"/>
      <c r="B460" s="3"/>
      <c r="C460" s="549"/>
      <c r="D460" s="4"/>
      <c r="E460" s="91"/>
      <c r="F460" s="3"/>
      <c r="G460" s="3"/>
      <c r="H460" s="3"/>
      <c r="I460" s="3"/>
      <c r="J460" s="5"/>
    </row>
    <row r="461" spans="1:10" s="214" customFormat="1" x14ac:dyDescent="0.25">
      <c r="A461" s="3"/>
      <c r="B461" s="3"/>
      <c r="C461" s="549"/>
      <c r="D461" s="4"/>
      <c r="E461" s="91"/>
      <c r="F461" s="3"/>
      <c r="G461" s="3"/>
      <c r="H461" s="3"/>
      <c r="I461" s="3"/>
      <c r="J461" s="5"/>
    </row>
    <row r="462" spans="1:10" s="214" customFormat="1" x14ac:dyDescent="0.25">
      <c r="A462" s="3"/>
      <c r="B462" s="3"/>
      <c r="C462" s="549"/>
      <c r="D462" s="4"/>
      <c r="E462" s="91"/>
      <c r="F462" s="3"/>
      <c r="G462" s="3"/>
      <c r="H462" s="3"/>
      <c r="I462" s="3"/>
      <c r="J462" s="5"/>
    </row>
    <row r="463" spans="1:10" s="214" customFormat="1" x14ac:dyDescent="0.25">
      <c r="A463" s="3"/>
      <c r="B463" s="3"/>
      <c r="C463" s="549"/>
      <c r="D463" s="4"/>
      <c r="E463" s="91"/>
      <c r="F463" s="3"/>
      <c r="G463" s="3"/>
      <c r="H463" s="3"/>
      <c r="I463" s="3"/>
      <c r="J463" s="5"/>
    </row>
    <row r="464" spans="1:10" s="214" customFormat="1" x14ac:dyDescent="0.25">
      <c r="A464" s="3"/>
      <c r="B464" s="3"/>
      <c r="C464" s="549"/>
      <c r="D464" s="4"/>
      <c r="E464" s="91"/>
      <c r="F464" s="3"/>
      <c r="G464" s="3"/>
      <c r="H464" s="3"/>
      <c r="I464" s="3"/>
      <c r="J464" s="5"/>
    </row>
    <row r="465" spans="1:10" s="214" customFormat="1" x14ac:dyDescent="0.25">
      <c r="A465" s="3"/>
      <c r="B465" s="3"/>
      <c r="C465" s="549"/>
      <c r="D465" s="4"/>
      <c r="E465" s="91"/>
      <c r="F465" s="3"/>
      <c r="G465" s="3"/>
      <c r="H465" s="3"/>
      <c r="I465" s="3"/>
      <c r="J465" s="5"/>
    </row>
    <row r="466" spans="1:10" s="214" customFormat="1" x14ac:dyDescent="0.25">
      <c r="A466" s="3"/>
      <c r="B466" s="3"/>
      <c r="C466" s="549"/>
      <c r="D466" s="4"/>
      <c r="E466" s="91"/>
      <c r="F466" s="3"/>
      <c r="G466" s="3"/>
      <c r="H466" s="3"/>
      <c r="I466" s="3"/>
      <c r="J466" s="5"/>
    </row>
    <row r="467" spans="1:10" s="214" customFormat="1" x14ac:dyDescent="0.25">
      <c r="A467" s="3"/>
      <c r="B467" s="3"/>
      <c r="C467" s="549"/>
      <c r="D467" s="4"/>
      <c r="E467" s="91"/>
      <c r="F467" s="3"/>
      <c r="G467" s="3"/>
      <c r="H467" s="3"/>
      <c r="I467" s="3"/>
      <c r="J467" s="5"/>
    </row>
    <row r="468" spans="1:10" s="214" customFormat="1" x14ac:dyDescent="0.25">
      <c r="A468" s="3"/>
      <c r="B468" s="3"/>
      <c r="C468" s="549"/>
      <c r="D468" s="4"/>
      <c r="E468" s="91"/>
      <c r="F468" s="3"/>
      <c r="G468" s="3"/>
      <c r="H468" s="3"/>
      <c r="I468" s="3"/>
      <c r="J468" s="5"/>
    </row>
    <row r="469" spans="1:10" s="214" customFormat="1" x14ac:dyDescent="0.25">
      <c r="A469" s="3"/>
      <c r="B469" s="3"/>
      <c r="C469" s="549"/>
      <c r="D469" s="4"/>
      <c r="E469" s="91"/>
      <c r="F469" s="3"/>
      <c r="G469" s="3"/>
      <c r="H469" s="3"/>
      <c r="I469" s="3"/>
      <c r="J469" s="5"/>
    </row>
    <row r="470" spans="1:10" s="214" customFormat="1" x14ac:dyDescent="0.25">
      <c r="A470" s="3"/>
      <c r="B470" s="3"/>
      <c r="C470" s="549"/>
      <c r="D470" s="4"/>
      <c r="E470" s="91"/>
      <c r="F470" s="3"/>
      <c r="G470" s="3"/>
      <c r="H470" s="3"/>
      <c r="I470" s="3"/>
      <c r="J470" s="5"/>
    </row>
    <row r="471" spans="1:10" s="214" customFormat="1" x14ac:dyDescent="0.25">
      <c r="A471" s="3"/>
      <c r="B471" s="3"/>
      <c r="C471" s="549"/>
      <c r="D471" s="4"/>
      <c r="E471" s="91"/>
      <c r="F471" s="3"/>
      <c r="G471" s="3"/>
      <c r="H471" s="3"/>
      <c r="I471" s="3"/>
      <c r="J471" s="5"/>
    </row>
    <row r="472" spans="1:10" s="214" customFormat="1" x14ac:dyDescent="0.25">
      <c r="A472" s="3"/>
      <c r="B472" s="3"/>
      <c r="C472" s="549"/>
      <c r="D472" s="4"/>
      <c r="E472" s="91"/>
      <c r="F472" s="3"/>
      <c r="G472" s="3"/>
      <c r="H472" s="3"/>
      <c r="I472" s="3"/>
      <c r="J472" s="5"/>
    </row>
    <row r="473" spans="1:10" s="214" customFormat="1" x14ac:dyDescent="0.25">
      <c r="A473" s="3"/>
      <c r="B473" s="3"/>
      <c r="C473" s="549"/>
      <c r="D473" s="4"/>
      <c r="E473" s="91"/>
      <c r="F473" s="3"/>
      <c r="G473" s="3"/>
      <c r="H473" s="3"/>
      <c r="I473" s="3"/>
      <c r="J473" s="5"/>
    </row>
    <row r="474" spans="1:10" s="214" customFormat="1" x14ac:dyDescent="0.25">
      <c r="A474" s="3"/>
      <c r="B474" s="3"/>
      <c r="C474" s="549"/>
      <c r="D474" s="4"/>
      <c r="E474" s="91"/>
      <c r="F474" s="3"/>
      <c r="G474" s="3"/>
      <c r="H474" s="3"/>
      <c r="I474" s="3"/>
      <c r="J474" s="5"/>
    </row>
    <row r="475" spans="1:10" s="214" customFormat="1" x14ac:dyDescent="0.25">
      <c r="A475" s="3"/>
      <c r="B475" s="3"/>
      <c r="C475" s="549"/>
      <c r="D475" s="4"/>
      <c r="E475" s="91"/>
      <c r="F475" s="3"/>
      <c r="G475" s="3"/>
      <c r="H475" s="3"/>
      <c r="I475" s="3"/>
      <c r="J475" s="5"/>
    </row>
    <row r="476" spans="1:10" s="214" customFormat="1" x14ac:dyDescent="0.25">
      <c r="A476" s="3"/>
      <c r="B476" s="3"/>
      <c r="C476" s="549"/>
      <c r="D476" s="4"/>
      <c r="E476" s="91"/>
      <c r="F476" s="3"/>
      <c r="G476" s="3"/>
      <c r="H476" s="3"/>
      <c r="I476" s="3"/>
      <c r="J476" s="5"/>
    </row>
    <row r="477" spans="1:10" s="214" customFormat="1" x14ac:dyDescent="0.25">
      <c r="A477" s="3"/>
      <c r="B477" s="3"/>
      <c r="C477" s="549"/>
      <c r="D477" s="4"/>
      <c r="E477" s="91"/>
      <c r="F477" s="3"/>
      <c r="G477" s="3"/>
      <c r="H477" s="3"/>
      <c r="I477" s="3"/>
      <c r="J477" s="5"/>
    </row>
    <row r="478" spans="1:10" s="214" customFormat="1" x14ac:dyDescent="0.25">
      <c r="A478" s="3"/>
      <c r="B478" s="3"/>
      <c r="C478" s="549"/>
      <c r="D478" s="4"/>
      <c r="E478" s="91"/>
      <c r="F478" s="3"/>
      <c r="G478" s="3"/>
      <c r="H478" s="3"/>
      <c r="I478" s="3"/>
      <c r="J478" s="5"/>
    </row>
    <row r="479" spans="1:10" s="214" customFormat="1" x14ac:dyDescent="0.25">
      <c r="A479" s="3"/>
      <c r="B479" s="3"/>
      <c r="C479" s="549"/>
      <c r="D479" s="4"/>
      <c r="E479" s="91"/>
      <c r="F479" s="3"/>
      <c r="G479" s="3"/>
      <c r="H479" s="3"/>
      <c r="I479" s="3"/>
      <c r="J479" s="5"/>
    </row>
    <row r="480" spans="1:10" s="214" customFormat="1" x14ac:dyDescent="0.25">
      <c r="A480" s="3"/>
      <c r="B480" s="3"/>
      <c r="C480" s="549"/>
      <c r="D480" s="4"/>
      <c r="E480" s="91"/>
      <c r="F480" s="3"/>
      <c r="G480" s="3"/>
      <c r="H480" s="3"/>
      <c r="I480" s="3"/>
      <c r="J480" s="5"/>
    </row>
    <row r="481" spans="1:10" s="214" customFormat="1" x14ac:dyDescent="0.25">
      <c r="A481" s="3"/>
      <c r="B481" s="3"/>
      <c r="C481" s="549"/>
      <c r="D481" s="4"/>
      <c r="E481" s="91"/>
      <c r="F481" s="3"/>
      <c r="G481" s="3"/>
      <c r="H481" s="3"/>
      <c r="I481" s="3"/>
      <c r="J481" s="5"/>
    </row>
    <row r="482" spans="1:10" s="214" customFormat="1" x14ac:dyDescent="0.25">
      <c r="A482" s="3"/>
      <c r="B482" s="3"/>
      <c r="C482" s="549"/>
      <c r="D482" s="4"/>
      <c r="E482" s="91"/>
      <c r="F482" s="3"/>
      <c r="G482" s="3"/>
      <c r="H482" s="3"/>
      <c r="I482" s="3"/>
      <c r="J482" s="5"/>
    </row>
    <row r="483" spans="1:10" s="214" customFormat="1" x14ac:dyDescent="0.25">
      <c r="A483" s="3"/>
      <c r="B483" s="3"/>
      <c r="C483" s="549"/>
      <c r="D483" s="4"/>
      <c r="E483" s="91"/>
      <c r="F483" s="3"/>
      <c r="G483" s="3"/>
      <c r="H483" s="3"/>
      <c r="I483" s="3"/>
      <c r="J483" s="5"/>
    </row>
  </sheetData>
  <mergeCells count="63">
    <mergeCell ref="B180:J181"/>
    <mergeCell ref="B131:J132"/>
    <mergeCell ref="A148:J148"/>
    <mergeCell ref="A149:J149"/>
    <mergeCell ref="A150:J150"/>
    <mergeCell ref="A152:B152"/>
    <mergeCell ref="C152:C154"/>
    <mergeCell ref="D152:D154"/>
    <mergeCell ref="E152:E154"/>
    <mergeCell ref="F152:J152"/>
    <mergeCell ref="A153:A154"/>
    <mergeCell ref="B153:B154"/>
    <mergeCell ref="F153:F154"/>
    <mergeCell ref="G153:G154"/>
    <mergeCell ref="I153:I154"/>
    <mergeCell ref="J153:J154"/>
    <mergeCell ref="A99:I99"/>
    <mergeCell ref="A100:I100"/>
    <mergeCell ref="A101:I101"/>
    <mergeCell ref="D102:E102"/>
    <mergeCell ref="A103:B103"/>
    <mergeCell ref="C103:C105"/>
    <mergeCell ref="D103:D105"/>
    <mergeCell ref="E103:E105"/>
    <mergeCell ref="F103:J103"/>
    <mergeCell ref="A104:A105"/>
    <mergeCell ref="B104:B105"/>
    <mergeCell ref="F104:F105"/>
    <mergeCell ref="G104:G105"/>
    <mergeCell ref="I104:I105"/>
    <mergeCell ref="J104:J105"/>
    <mergeCell ref="A53:B53"/>
    <mergeCell ref="C53:C55"/>
    <mergeCell ref="D53:D55"/>
    <mergeCell ref="E53:E55"/>
    <mergeCell ref="F53:J53"/>
    <mergeCell ref="A54:A55"/>
    <mergeCell ref="B54:B55"/>
    <mergeCell ref="F54:F55"/>
    <mergeCell ref="G54:G55"/>
    <mergeCell ref="I54:I55"/>
    <mergeCell ref="J54:J55"/>
    <mergeCell ref="J6:J7"/>
    <mergeCell ref="B36:J37"/>
    <mergeCell ref="A49:I49"/>
    <mergeCell ref="A50:I50"/>
    <mergeCell ref="A51:I51"/>
    <mergeCell ref="E4:F4"/>
    <mergeCell ref="B77:J78"/>
    <mergeCell ref="B80:I81"/>
    <mergeCell ref="A1:J1"/>
    <mergeCell ref="A2:J2"/>
    <mergeCell ref="A3:J3"/>
    <mergeCell ref="A5:B5"/>
    <mergeCell ref="C5:C7"/>
    <mergeCell ref="D5:D7"/>
    <mergeCell ref="E5:E7"/>
    <mergeCell ref="F5:J5"/>
    <mergeCell ref="A6:A7"/>
    <mergeCell ref="B6:B7"/>
    <mergeCell ref="F6:F7"/>
    <mergeCell ref="G6:G7"/>
    <mergeCell ref="I6:I7"/>
  </mergeCells>
  <hyperlinks>
    <hyperlink ref="B107" r:id="rId1" display="https://ems.iwwf.sport/RankingList/ScoringDetailsWaterSki?Id=356317d6-a909-4f48-af89-9f12a4eebbab&amp;RankingListLogId=6cea50a5-05c8-4ccf-908d-e2b4d61762fd&amp;Event=10&amp;IdRankinglistPlacement=fcc41aeb-7582-4620-8eed-342b2e7f6a38&amp;DisciplineId=7&amp;EventId=10&amp;SeasonId=10&amp;Month=5&amp;RLAgeCategoryId=46&amp;Gender=1&amp;ConfederationId=1&amp;FederationId=&amp;Lastname=&amp;Firstname=&amp;AthleteCode=&amp;RLConfederationId="/>
    <hyperlink ref="B114" r:id="rId2" display="https://ems.iwwf.sport/RankingList/ScoringDetailsWaterSki?Id=87571261-7fb1-4337-94bb-1138ff8e358e&amp;RankingListLogId=6cea50a5-05c8-4ccf-908d-e2b4d61762fd&amp;Event=10&amp;IdRankinglistPlacement=cb9e17ae-dfae-4050-9fdc-b932f82e3643&amp;DisciplineId=7&amp;EventId=10&amp;SeasonId=10&amp;Month=5&amp;RLAgeCategoryId=46&amp;Gender=1&amp;ConfederationId=1&amp;FederationId=&amp;Lastname=&amp;Firstname=&amp;AthleteCode=&amp;RLConfederationId="/>
    <hyperlink ref="B115" r:id="rId3" display="https://ems.iwwf.sport/RankingList/ScoringDetailsWaterSki?Id=aa306ba2-8f7c-4c77-a8e5-92dbb01cd86f&amp;RankingListLogId=6cea50a5-05c8-4ccf-908d-e2b4d61762fd&amp;Event=10&amp;IdRankinglistPlacement=3f8c7c69-06cd-4461-9ee3-73ac891c49e8&amp;DisciplineId=7&amp;EventId=10&amp;SeasonId=10&amp;Month=5&amp;RLAgeCategoryId=46&amp;Gender=1&amp;ConfederationId=1&amp;FederationId=&amp;Lastname=&amp;Firstname=&amp;AthleteCode=&amp;RLConfederationId="/>
    <hyperlink ref="B116" r:id="rId4" display="https://ems.iwwf.sport/RankingList/ScoringDetailsWaterSki?Id=17771e24-cfc8-41c8-a6c7-28d56e9d72db&amp;RankingListLogId=6cea50a5-05c8-4ccf-908d-e2b4d61762fd&amp;Event=10&amp;IdRankinglistPlacement=6931dac8-691c-494a-8cba-c2058142a929&amp;DisciplineId=7&amp;EventId=10&amp;SeasonId=10&amp;Month=5&amp;RLAgeCategoryId=46&amp;Gender=1&amp;ConfederationId=1&amp;FederationId=&amp;Lastname=&amp;Firstname=&amp;AthleteCode=&amp;RLConfederationId="/>
    <hyperlink ref="B118" r:id="rId5" display="https://ems.iwwf.sport/RankingList/ScoringDetailsWaterSki?Id=de5ef16c-03b4-49e3-9989-ee532e4165c5&amp;RankingListLogId=6cea50a5-05c8-4ccf-908d-e2b4d61762fd&amp;Event=10&amp;IdRankinglistPlacement=d33d2681-7535-4925-b0f3-862bca280edb&amp;DisciplineId=7&amp;EventId=10&amp;SeasonId=10&amp;Month=5&amp;RLAgeCategoryId=46&amp;Gender=1&amp;ConfederationId=1&amp;FederationId=&amp;Lastname=&amp;Firstname=&amp;AthleteCode=&amp;RLConfederationId="/>
    <hyperlink ref="B111" r:id="rId6" display="https://www.iwwfed-ea.org/classic/rl2025/eame/index.php?skier=FRA212024254"/>
    <hyperlink ref="B112" r:id="rId7" display="https://www.iwwfed-ea.org/classic/rl2025/eame/index.php?skier=FRA982023614"/>
    <hyperlink ref="B119" r:id="rId8" display="https://www.iwwfed-ea.org/classic/rl2025/eame/index.php?skier=FRA982023669"/>
    <hyperlink ref="B117" r:id="rId9" display="https://www.iwwfed-ea.org/classic/rl2025/eame/index.php?skier=GBR602023950"/>
    <hyperlink ref="B69" r:id="rId10" display="https://www.iwwfed-ea.org/classic/rl2025/eame/index.php?skier=IWF100200001"/>
    <hyperlink ref="B68" r:id="rId11" display="https://www.iwwfed-ea.org/classic/rl2025/eame/index.php?skier=GRE382022664"/>
    <hyperlink ref="B67" r:id="rId12" display="https://www.iwwfed-ea.org/classic/rl2025/eame/index.php?skier=UKR152022995"/>
    <hyperlink ref="B66" r:id="rId13" display="https://www.iwwfed-ea.org/classic/rl2025/eame/index.php?skier=UKR112017726"/>
    <hyperlink ref="B65" r:id="rId14" display="https://www.iwwfed-ea.org/classic/rl2025/eame/index.php?skier=GRE982018503"/>
    <hyperlink ref="B64" r:id="rId15" display="https://www.iwwfed-ea.org/classic/rl2025/eame/index.php?skier=GBR392018428"/>
    <hyperlink ref="B63" r:id="rId16" display="https://www.iwwfed-ea.org/classic/rl2025/eame/index.php?skier=GBR982015494"/>
    <hyperlink ref="B62" r:id="rId17" display="https://www.iwwfed-ea.org/classic/rl2025/eame/index.php?skier=SWE872019479"/>
    <hyperlink ref="B61" r:id="rId18" display="https://www.iwwfed-ea.org/classic/rl2025/eame/index.php?skier=FRA972022515"/>
    <hyperlink ref="B60" r:id="rId19" display="https://www.iwwfed-ea.org/classic/rl2025/eame/index.php?skier=FRA932019865"/>
    <hyperlink ref="B59" r:id="rId20" display="https://www.iwwfed-ea.org/classic/rl2025/eame/index.php?skier=SUI642016609"/>
    <hyperlink ref="B58" r:id="rId21" display="https://www.iwwfed-ea.org/classic/rl2025/eame/index.php?skier=GER842022681"/>
    <hyperlink ref="B57" r:id="rId22" display="https://www.iwwfed-ea.org/classic/rl2025/eame/index.php?skier=ITA232020050"/>
    <hyperlink ref="B56" r:id="rId23" display="https://www.iwwfed-ea.org/classic/rl2025/eame/index.php?skier=FRA822019222"/>
    <hyperlink ref="J69" r:id="rId24" tooltip="Travers Grand Prix_x000d_Sunset Lakes, Groveland, FL_x000d_28.09.2025" display="http://www.iwsftournament.com/homologation/scorebooks/20251001131002Scorebook26S021CS.HTM"/>
    <hyperlink ref="J68" r:id="rId25" tooltip="Hellenic Youth &amp; +35 National Waterski Championshi_x000d_Stratos lake_x000d_03.08.2025" display="https://www.iwwfed-ea.org/classic/25GRE006/"/>
    <hyperlink ref="J67" r:id="rId26" tooltip="2025 IWWF World Waterski Championships_x000d_Recetto_x000d_31.08.2025" display="https://www.iwwfed-ea.org/classic/25IWWF04/"/>
    <hyperlink ref="J66" r:id="rId27" tooltip="JAWS SPRING 3 RND PICK AND CHOOSE WITH FUN_x000d_Lake Leutz, Jacksonville, IL_x000d_06.07.2025" display="http://www.iwsftournament.com/homologation/scorebooks/20250706180702Scorebook25M037CS.HTM"/>
    <hyperlink ref="J65" r:id="rId28" tooltip="25th &amp; 26th MICHAILIDIS MASTERS_x000d_KAIAFAS Lake_x000d_27.07.2025" display="https://www.iwwfed-ea.org/classic/25GRE005/"/>
    <hyperlink ref="J64" r:id="rId29" tooltip="Malibu June Multi Round_x000d_Hazelwoods Ski World_x000d_22.06.2025" display="https://www.iwwfed-ea.org/classic/25GBR019/"/>
    <hyperlink ref="J63" r:id="rId30" tooltip="Sesena/s International Slalom_x000d_Botaski - Sesena Waterski Complex_x000d_05.10.2025" display="https://www.iwwfed-ea.org/classic/25ESP002/"/>
    <hyperlink ref="J62" r:id="rId31" tooltip="LACANAU SKI CLASSIC_x000d_Lacanau Ski Club_x000d_14.09.2025" display="https://www.iwwfed-ea.org/classic/25FRA006/"/>
    <hyperlink ref="J61" r:id="rId32" tooltip="THE FUNGLISS PRO AM_x000d_FUNGLISS_x000d_22.06.2025" display="https://www.iwwfed-ea.org/classic/25FRA001/"/>
    <hyperlink ref="J60" r:id="rId33" tooltip="Aquacup (2+1)_x000d_Aqu'Aventure_x000d_04.07.2025" display="https://www.iwwfed-ea.org/classic/25FRA022/"/>
    <hyperlink ref="J59" r:id="rId34" tooltip="LACANAU SKI CLASSIC_x000d_Lacanau Ski Club_x000d_14.09.2025" display="https://www.iwwfed-ea.org/classic/25FRA006/"/>
    <hyperlink ref="J58" r:id="rId35" tooltip="2025 IWWF World Waterski Championships_x000d_Recetto_x000d_31.08.2025" display="https://www.iwwfed-ea.org/classic/25IWWF04/"/>
    <hyperlink ref="J57" r:id="rId36" tooltip="XI San Gervasio Pro Am_x000d_San Gervasio Bresciano_x000d_06.07.2025" display="https://www.iwwfed-ea.org/classic/25ITA002/"/>
    <hyperlink ref="J56" r:id="rId37" tooltip="BAURECH 3 EVENTS_x000d_Windsor Ski Club Baurech_x000d_03.08.2025" display="https://www.iwwfed-ea.org/classic/25FRA031/"/>
    <hyperlink ref="B8" r:id="rId38" display="https://ems.iwwf.sport/RankingList/ScoringDetailsWaterSki?Id=4e33f6df-3256-4af3-82f8-5e63f268a870&amp;RankingListLogId=6cea50a5-05c8-4ccf-908d-e2b4d61762fd&amp;Event=10&amp;IdRankinglistPlacement=c89ea046-eab5-4268-acd5-4530c8e32817&amp;DisciplineId=7&amp;EventId=10&amp;SeasonId=10&amp;Month=5&amp;RLAgeCategoryId=&amp;Gender=1&amp;ConfederationId=1&amp;FederationId=&amp;Lastname=&amp;Firstname=&amp;AthleteCode=&amp;RLConfederationId="/>
    <hyperlink ref="B9" r:id="rId39" display="https://ems.iwwf.sport/RankingList/ScoringDetailsWaterSki?Id=d8e94e4d-803e-4cbb-bc9f-b9435c7b248a&amp;RankingListLogId=6cea50a5-05c8-4ccf-908d-e2b4d61762fd&amp;Event=10&amp;IdRankinglistPlacement=6ab5e482-fef2-4b0c-8025-caf9adf00f95&amp;DisciplineId=7&amp;EventId=10&amp;SeasonId=10&amp;Month=5&amp;RLAgeCategoryId=&amp;Gender=1&amp;ConfederationId=1&amp;FederationId=&amp;Lastname=&amp;Firstname=&amp;AthleteCode=&amp;RLConfederationId="/>
    <hyperlink ref="B10" r:id="rId40" display="https://ems.iwwf.sport/RankingList/ScoringDetailsWaterSki?Id=38747fe1-b61a-48f0-bd77-a45e15dc13e5&amp;RankingListLogId=6cea50a5-05c8-4ccf-908d-e2b4d61762fd&amp;Event=10&amp;IdRankinglistPlacement=188ef986-6adf-4185-9568-b1c50cdafa65&amp;DisciplineId=7&amp;EventId=10&amp;SeasonId=10&amp;Month=5&amp;RLAgeCategoryId=&amp;Gender=1&amp;ConfederationId=1&amp;FederationId=&amp;Lastname=&amp;Firstname=&amp;AthleteCode=&amp;RLConfederationId="/>
    <hyperlink ref="B11" r:id="rId41" display="https://ems.iwwf.sport/RankingList/ScoringDetailsWaterSki?Id=9f691625-cd05-4cfe-9f68-3573fa08d594&amp;RankingListLogId=6cea50a5-05c8-4ccf-908d-e2b4d61762fd&amp;Event=10&amp;IdRankinglistPlacement=9c36c675-df08-4d5c-afb3-1b26a30a82d4&amp;DisciplineId=7&amp;EventId=10&amp;SeasonId=10&amp;Month=5&amp;RLAgeCategoryId=&amp;Gender=1&amp;ConfederationId=1&amp;FederationId=&amp;Lastname=&amp;Firstname=&amp;AthleteCode=&amp;RLConfederationId="/>
    <hyperlink ref="B12" r:id="rId42" display="https://ems.iwwf.sport/RankingList/ScoringDetailsWaterSki?Id=3be1321c-bf92-4577-bd40-d016975c42b9&amp;RankingListLogId=6cea50a5-05c8-4ccf-908d-e2b4d61762fd&amp;Event=10&amp;IdRankinglistPlacement=f16ef4ab-5549-434c-8ab9-13df938b4048&amp;DisciplineId=7&amp;EventId=10&amp;SeasonId=10&amp;Month=5&amp;RLAgeCategoryId=&amp;Gender=1&amp;ConfederationId=1&amp;FederationId=&amp;Lastname=&amp;Firstname=&amp;AthleteCode=&amp;RLConfederationId="/>
    <hyperlink ref="B13" r:id="rId43" display="https://ems.iwwf.sport/RankingList/ScoringDetailsWaterSki?Id=e5c0afa8-1e9e-4cc9-aecd-e45ecf206521&amp;RankingListLogId=6cea50a5-05c8-4ccf-908d-e2b4d61762fd&amp;Event=10&amp;IdRankinglistPlacement=c0684498-4d57-4596-a8c4-5492b19dd086&amp;DisciplineId=7&amp;EventId=10&amp;SeasonId=10&amp;Month=5&amp;RLAgeCategoryId=&amp;Gender=1&amp;ConfederationId=1&amp;FederationId=&amp;Lastname=&amp;Firstname=&amp;AthleteCode=&amp;RLConfederationId="/>
    <hyperlink ref="B14" r:id="rId44" display="https://ems.iwwf.sport/RankingList/ScoringDetailsWaterSki?Id=c600e8b7-45d9-4063-98f8-e3abe4d9bdc8&amp;RankingListLogId=6cea50a5-05c8-4ccf-908d-e2b4d61762fd&amp;Event=10&amp;IdRankinglistPlacement=aa8163dd-afbb-401c-9e49-84e0aeb670a0&amp;DisciplineId=7&amp;EventId=10&amp;SeasonId=10&amp;Month=5&amp;RLAgeCategoryId=&amp;Gender=1&amp;ConfederationId=1&amp;FederationId=&amp;Lastname=&amp;Firstname=&amp;AthleteCode=&amp;RLConfederationId="/>
    <hyperlink ref="B15" r:id="rId45" display="https://ems.iwwf.sport/RankingList/ScoringDetailsWaterSki?Id=5ba23ef9-947c-4598-b470-3b134ee85725&amp;RankingListLogId=6cea50a5-05c8-4ccf-908d-e2b4d61762fd&amp;Event=10&amp;IdRankinglistPlacement=250e02c4-ada0-47f6-8fe8-c7a02247b1a1&amp;DisciplineId=7&amp;EventId=10&amp;SeasonId=10&amp;Month=5&amp;RLAgeCategoryId=&amp;Gender=1&amp;ConfederationId=1&amp;FederationId=&amp;Lastname=&amp;Firstname=&amp;AthleteCode=&amp;RLConfederationId="/>
    <hyperlink ref="B17" r:id="rId46" display="https://ems.iwwf.sport/RankingList/ScoringDetailsWaterSki?Id=bc6df26e-e16c-437a-b3fa-49cbed8ae6c6&amp;RankingListLogId=6cea50a5-05c8-4ccf-908d-e2b4d61762fd&amp;Event=10&amp;IdRankinglistPlacement=69d4c641-67ad-43b2-9b42-b438255eb94a&amp;DisciplineId=7&amp;EventId=10&amp;SeasonId=10&amp;Month=5&amp;RLAgeCategoryId=&amp;Gender=1&amp;ConfederationId=1&amp;FederationId=&amp;Lastname=&amp;Firstname=&amp;AthleteCode=&amp;RLConfederationId="/>
    <hyperlink ref="B18" r:id="rId47" display="https://ems.iwwf.sport/RankingList/ScoringDetailsWaterSki?Id=ef943fc3-e7cf-432e-a562-1cd9505a68be&amp;RankingListLogId=6cea50a5-05c8-4ccf-908d-e2b4d61762fd&amp;Event=10&amp;IdRankinglistPlacement=1a2a8dce-0257-4a30-9ebe-b4e79bab34d7&amp;DisciplineId=7&amp;EventId=10&amp;SeasonId=10&amp;Month=5&amp;RLAgeCategoryId=&amp;Gender=1&amp;ConfederationId=1&amp;FederationId=&amp;Lastname=&amp;Firstname=&amp;AthleteCode=&amp;RLConfederationId="/>
    <hyperlink ref="B19" r:id="rId48" display="https://ems.iwwf.sport/RankingList/ScoringDetailsWaterSki?Id=b27dd153-c64d-494c-a9e1-682db3d72efd&amp;RankingListLogId=6cea50a5-05c8-4ccf-908d-e2b4d61762fd&amp;Event=10&amp;IdRankinglistPlacement=32bb26be-59a6-4e48-804d-181fc4a6fb78&amp;DisciplineId=7&amp;EventId=10&amp;SeasonId=10&amp;Month=5&amp;RLAgeCategoryId=&amp;Gender=1&amp;ConfederationId=1&amp;FederationId=&amp;Lastname=&amp;Firstname=&amp;AthleteCode=&amp;RLConfederationId="/>
    <hyperlink ref="B20" r:id="rId49" display="https://ems.iwwf.sport/RankingList/ScoringDetailsWaterSki?Id=b77ab1ae-e429-4774-81ae-ee968de6558d&amp;RankingListLogId=6cea50a5-05c8-4ccf-908d-e2b4d61762fd&amp;Event=10&amp;IdRankinglistPlacement=b6dbc6a0-db9c-4311-b3bd-86da63ea9b63&amp;DisciplineId=7&amp;EventId=10&amp;SeasonId=10&amp;Month=5&amp;RLAgeCategoryId=&amp;Gender=1&amp;ConfederationId=1&amp;FederationId=&amp;Lastname=&amp;Firstname=&amp;AthleteCode=&amp;RLConfederationId="/>
    <hyperlink ref="J8" r:id="rId50" display="https://ems.iwwf.sport/Competitions/Details?Id=185c7c0d-ac41-4968-9e93-047925a5375a"/>
    <hyperlink ref="J13" r:id="rId51" tooltip="XI San Gervasio Pro Am_x000d_San Gervasio Bresciano_x000d_06.07.2025" display="https://www.iwwfed-ea.org/classic/25ITA002/"/>
    <hyperlink ref="J19" r:id="rId52" tooltip="XI San Gervasio Pro Am_x000d_San Gervasio Bresciano_x000d_06.07.2025" display="https://www.iwwfed-ea.org/classic/25ITA002/"/>
    <hyperlink ref="B24" r:id="rId53" display="https://www.iwwfed-ea.org/classic/rl2025/eame/index.php?skier=AUT722017641"/>
    <hyperlink ref="J24" r:id="rId54" tooltip="2025 IWWF World Waterski Championships_x000d_Recetto_x000d_31.08.2025" display="https://www.iwwfed-ea.org/classic/25IWWF04/"/>
    <hyperlink ref="B25" r:id="rId55" display="https://www.iwwfed-ea.org/classic/rl2025/eame/index.php?skier=UKR112017726"/>
    <hyperlink ref="B26" r:id="rId56" display="https://www.iwwfed-ea.org/classic/rl2025/eame/index.php?skier=UKR152022995"/>
    <hyperlink ref="B27" r:id="rId57" display="https://www.iwwfed-ea.org/classic/rl2025/eame/index.php?skier=IWF100200001"/>
    <hyperlink ref="J25" r:id="rId58" tooltip="JAWS SPRING 3 RND PICK AND CHOOSE WITH FUN_x000d_Lake Leutz, Jacksonville, IL_x000d_06.07.2025" display="http://www.iwsftournament.com/homologation/scorebooks/20250706180702Scorebook25M037CS.HTM"/>
    <hyperlink ref="J26" r:id="rId59" tooltip="2025 IWWF World Waterski Championships_x000d_Recetto_x000d_31.08.2025" display="https://www.iwwfed-ea.org/classic/25IWWF04/"/>
    <hyperlink ref="J27" r:id="rId60" tooltip="Travers Grand Prix_x000d_Sunset Lakes, Groveland, FL_x000d_28.09.2025" display="http://www.iwsftournament.com/homologation/scorebooks/20251001131002Scorebook26S021CS.HTM"/>
    <hyperlink ref="B16" r:id="rId61" display="https://www.iwwfed-ea.org/classic/rl2025/eame/index.php?skier=FRA182006504"/>
    <hyperlink ref="B155" r:id="rId62" display="https://ems.iwwf.sport/RankingList/ScoringDetailsWaterSki?Id=23175a51-1b1b-40f2-8a70-80860c4b6911&amp;RankingListLogId=8130597d-3486-4058-8832-2ab5ae1d4810&amp;Event=10&amp;IdRankinglistPlacement=9e40e6fd-1a63-45d1-8a8f-8a93ad4f8b06&amp;DisciplineId=7&amp;EventId=10&amp;SeasonId=10&amp;Month=5&amp;RLAgeCategoryId=&amp;Gender=&amp;ConfederationId=&amp;FederationId=&amp;Lastname=&amp;Firstname=&amp;AthleteCode=&amp;RLConfederationId=1"/>
    <hyperlink ref="B156" r:id="rId63" display="https://ems.iwwf.sport/RankingList/ScoringDetailsWaterSki?Id=4f12e3c4-e259-407b-95a7-c632c8d0893b&amp;RankingListLogId=8130597d-3486-4058-8832-2ab5ae1d4810&amp;Event=10&amp;IdRankinglistPlacement=a534692e-e16d-43fd-9250-4dae8e47cd13&amp;DisciplineId=7&amp;EventId=10&amp;SeasonId=10&amp;Month=5&amp;RLAgeCategoryId=&amp;Gender=&amp;ConfederationId=&amp;FederationId=&amp;Lastname=&amp;Firstname=&amp;AthleteCode=&amp;RLConfederationId=1"/>
    <hyperlink ref="B157" r:id="rId64" display="https://ems.iwwf.sport/RankingList/ScoringDetailsWaterSki?Id=02b2d51e-3607-4a67-85b6-f5f6338c58ff&amp;RankingListLogId=8130597d-3486-4058-8832-2ab5ae1d4810&amp;Event=10&amp;IdRankinglistPlacement=a1f4cdeb-1449-4913-af82-c38f7f036c4e&amp;DisciplineId=7&amp;EventId=10&amp;SeasonId=10&amp;Month=5&amp;RLAgeCategoryId=&amp;Gender=&amp;ConfederationId=&amp;FederationId=&amp;Lastname=&amp;Firstname=&amp;AthleteCode=&amp;RLConfederationId=1"/>
    <hyperlink ref="B158" r:id="rId65" display="https://ems.iwwf.sport/RankingList/ScoringDetailsWaterSki?Id=6391994b-20ec-460f-b91a-eb744b858ee3&amp;RankingListLogId=8130597d-3486-4058-8832-2ab5ae1d4810&amp;Event=10&amp;IdRankinglistPlacement=78c855bf-a1c9-4975-86ac-d8dbe07d6d96&amp;DisciplineId=7&amp;EventId=10&amp;SeasonId=10&amp;Month=5&amp;RLAgeCategoryId=&amp;Gender=&amp;ConfederationId=&amp;FederationId=&amp;Lastname=&amp;Firstname=&amp;AthleteCode=&amp;RLConfederationId=1"/>
    <hyperlink ref="B159" r:id="rId66" display="https://ems.iwwf.sport/RankingList/ScoringDetailsWaterSki?Id=0bb2b1b5-5075-4f18-906b-bb478d669dc9&amp;RankingListLogId=8130597d-3486-4058-8832-2ab5ae1d4810&amp;Event=10&amp;IdRankinglistPlacement=0eedd331-a95b-488f-9fb7-7082a50dff51&amp;DisciplineId=7&amp;EventId=10&amp;SeasonId=10&amp;Month=5&amp;RLAgeCategoryId=&amp;Gender=&amp;ConfederationId=&amp;FederationId=&amp;Lastname=&amp;Firstname=&amp;AthleteCode=&amp;RLConfederationId=1"/>
    <hyperlink ref="B160" r:id="rId67" display="https://ems.iwwf.sport/RankingList/ScoringDetailsWaterSki?Id=e55a1a29-abb2-43c2-be94-1a27a843ec0a&amp;RankingListLogId=8130597d-3486-4058-8832-2ab5ae1d4810&amp;Event=10&amp;IdRankinglistPlacement=1999cf1e-9cbc-4d03-9373-fcb091886b1e&amp;DisciplineId=7&amp;EventId=10&amp;SeasonId=10&amp;Month=5&amp;RLAgeCategoryId=&amp;Gender=&amp;ConfederationId=&amp;FederationId=&amp;Lastname=&amp;Firstname=&amp;AthleteCode=&amp;RLConfederationId=1"/>
    <hyperlink ref="B161" r:id="rId68" display="https://ems.iwwf.sport/RankingList/ScoringDetailsWaterSki?Id=9850cbbd-4eec-4d2b-8242-f25a15b737a2&amp;RankingListLogId=8130597d-3486-4058-8832-2ab5ae1d4810&amp;Event=10&amp;IdRankinglistPlacement=8aae722f-50f1-4d68-8f4f-596dd630eaf8&amp;DisciplineId=7&amp;EventId=10&amp;SeasonId=10&amp;Month=5&amp;RLAgeCategoryId=&amp;Gender=&amp;ConfederationId=&amp;FederationId=&amp;Lastname=&amp;Firstname=&amp;AthleteCode=&amp;RLConfederationId=1"/>
    <hyperlink ref="B163" r:id="rId69" display="https://ems.iwwf.sport/RankingList/ScoringDetailsWaterSki?Id=017003cc-b3a6-4201-ab0a-9f639bd40d0d&amp;RankingListLogId=8130597d-3486-4058-8832-2ab5ae1d4810&amp;Event=10&amp;IdRankinglistPlacement=30b3bd8c-86ff-407f-afe8-bd5661b11bde&amp;DisciplineId=7&amp;EventId=10&amp;SeasonId=10&amp;Month=5&amp;RLAgeCategoryId=&amp;Gender=&amp;ConfederationId=&amp;FederationId=&amp;Lastname=&amp;Firstname=&amp;AthleteCode=&amp;RLConfederationId=1"/>
    <hyperlink ref="B164" r:id="rId70" display="https://ems.iwwf.sport/RankingList/ScoringDetailsWaterSki?Id=e18242cf-0b88-4989-bf96-2a0cd1badd78&amp;RankingListLogId=8130597d-3486-4058-8832-2ab5ae1d4810&amp;Event=10&amp;IdRankinglistPlacement=28dc828c-d31e-4fe0-9008-43494f793446&amp;DisciplineId=7&amp;EventId=10&amp;SeasonId=10&amp;Month=5&amp;RLAgeCategoryId=&amp;Gender=&amp;ConfederationId=&amp;FederationId=&amp;Lastname=&amp;Firstname=&amp;AthleteCode=&amp;RLConfederationId=1"/>
    <hyperlink ref="B165" r:id="rId71" display="https://ems.iwwf.sport/RankingList/ScoringDetailsWaterSki?Id=84cc88c6-7cef-4207-ad93-1d76cc721149&amp;RankingListLogId=8130597d-3486-4058-8832-2ab5ae1d4810&amp;Event=10&amp;IdRankinglistPlacement=8b73e394-0521-4cba-9291-6999c1050d5d&amp;DisciplineId=7&amp;EventId=10&amp;SeasonId=10&amp;Month=5&amp;RLAgeCategoryId=&amp;Gender=&amp;ConfederationId=&amp;FederationId=&amp;Lastname=&amp;Firstname=&amp;AthleteCode=&amp;RLConfederationId=1"/>
    <hyperlink ref="B162" r:id="rId72" display="https://ems.iwwf.sport/RankingList/ScoringDetailsWaterSki?Id=57087963-efd8-426d-b649-8c8defc0aa52&amp;RankingListLogId=8130597d-3486-4058-8832-2ab5ae1d4810&amp;Event=10&amp;IdRankinglistPlacement=3432e722-80fd-42ff-af1f-80fa5781f7bf&amp;DisciplineId=7&amp;EventId=10&amp;SeasonId=10&amp;Month=5&amp;RLAgeCategoryId=&amp;Gender=&amp;ConfederationId=&amp;FederationId=&amp;Lastname=&amp;Firstname=&amp;AthleteCode=&amp;RLConfederationId=1"/>
    <hyperlink ref="J162" r:id="rId73" display="https://ems.iwwf.sport/Competitions/Details?Id=b3421370-a8d2-45bd-8c15-ee1504716b00"/>
    <hyperlink ref="J155" r:id="rId74" tooltip="International German Open 2025_x000d_Feldberg_x000d_10.08.2025" display="https://www.iwwfed-ea.org/classic/25GER003/"/>
    <hyperlink ref="J156" r:id="rId75" tooltip="Austin's Cup 25_x000d_Ski Nautique Club de la Saudrune / Vincent Soubiro_x000d_24.08.2025" display="https://www.iwwfed-ea.org/classic/25FRA028/"/>
    <hyperlink ref="J157" r:id="rId76" tooltip="Slastad Fall Slalom_x000d_Slastad VSK_x000d_31.08.2025" display="https://www.iwwfed-ea.org/classic/25NOR002/"/>
    <hyperlink ref="J158" r:id="rId77" tooltip="II Jolly Overall Cup_x000d_San Gervasio Bresciano_x000d_14.09.2025" display="https://www.iwwfed-ea.org/classic/25ITA004/"/>
    <hyperlink ref="J159" r:id="rId78" tooltip="+35 SM / Linkoping Open_x000d_Linkoping Vattenskidklubb_x000d_10.08.2025" display="https://www.iwwfed-ea.org/classic/25SWE004/"/>
    <hyperlink ref="J160" r:id="rId79" tooltip="O Pohar TJ Slavoj Plzen_x000d_HRACHOLUSKY_x000d_27.07.2025" display="https://www.iwwfed-ea.org/classic/25CZE001/"/>
    <hyperlink ref="B168" r:id="rId80" display="https://www.iwwfed-ea.org/classic/rl2025/eame/index.php?skier=AUT982024269"/>
    <hyperlink ref="B171" r:id="rId81" display="https://www.iwwfed-ea.org/classic/rl2025/eame/index.php?skier=DEN972017105"/>
    <hyperlink ref="B169" r:id="rId82" display="https://www.iwwfed-ea.org/classic/rl2025/eame/index.php?skier=SWE982012700"/>
    <hyperlink ref="J168" r:id="rId83" tooltip="Austrian Open 2025_x000d_Fischlham_x000d_06.07.2025" display="https://www.iwwfed-ea.org/classic/25AUT002/"/>
    <hyperlink ref="J171" r:id="rId84" tooltip="Open DM_x000d_Vallensb?k Vandskiklub_x000d_17.08.2025" display="https://www.iwwfed-ea.org/classic/25DEN002/"/>
    <hyperlink ref="J169" r:id="rId85" tooltip="Sola Cup_x000d_Karlstad, Orsholmstjorn_x000d_27.07.2025" display="https://www.iwwfed-ea.org/classic/25SWE006/"/>
    <hyperlink ref="J163" r:id="rId86" tooltip="VVK International slalom and jump_x000d_Vallensb?k Vandskiklub_x000d_21.09.2025" display="https://www.iwwfed-ea.org/classic/25DEN003/"/>
    <hyperlink ref="J164" r:id="rId87" tooltip="Austrian Masters All Categories_x000d_Fischlham_x000d_17.08.2025" display="https://www.iwwfed-ea.org/classic/25AUT006/"/>
    <hyperlink ref="J165" r:id="rId88" tooltip="September Slalom_x000d_Niihama Waterski Center_x000d_14.09.2025" display="https://www.iwwfed-ea.org/classic/25FIN005/"/>
    <hyperlink ref="J161" r:id="rId89" display="https://ems.iwwf.sport/Competitions/Details?Id=14ad4e0f-2ae8-4c0e-9c70-31e2f25741cf"/>
    <hyperlink ref="J107" r:id="rId90" tooltip="Sesena/s International Slalom_x000d_Botaski - Sesena Waterski Complex_x000d_05.10.2025" display="https://www.iwwfed-ea.org/classic/25ESP002/"/>
    <hyperlink ref="J108" r:id="rId91" tooltip="2025 IWWF World Waterski Championships_x000d_Recetto_x000d_31.08.2025" display="https://www.iwwfed-ea.org/classic/25IWWF04/"/>
    <hyperlink ref="J110" r:id="rId92" tooltip="MALIBU OPEN_x000d_Lacanau Ski Club_x000d_06.07.2025" display="https://www.iwwfed-ea.org/classic/25FRA005/"/>
    <hyperlink ref="J111" r:id="rId93" tooltip="Magic Ski Time_x000d_Nemours Grez/loing_x000d_28.09.2025" display="https://www.iwwfed-ea.org/classic/25FRA009/"/>
    <hyperlink ref="J112" r:id="rId94" tooltip="Austin's Cup 25_x000d_Ski Nautique Club de la Saudrune / Vincent Soubiro_x000d_24.08.2025" display="https://www.iwwfed-ea.org/classic/25FRA028/"/>
    <hyperlink ref="J113" r:id="rId95" tooltip="Swiss Fall Classic_x000d_Swiss Waterski Resort, Clermont, FL_x000d_26.10.2025" display="http://www.iwsftournament.com/homologation/scorebooks/20251027121005Scorebook26S011CS.HTM"/>
    <hyperlink ref="J114" r:id="rId96" tooltip="25th &amp; 26th MICHAILIDIS MASTERS_x000d_KAIAFAS Lake_x000d_27.07.2025" display="https://www.iwwfed-ea.org/classic/25GRE005/"/>
    <hyperlink ref="J115" r:id="rId97" tooltip="Campionati Italiani di Categoria_x000d_Recetto_x000d_07.09.2025" display="https://www.iwwfed-ea.org/classic/25ITA006/"/>
    <hyperlink ref="J116" r:id="rId98" tooltip="SWK-Cup 2025_x000d_S.W.K. Schoten_x000d_17.08.2025" display="https://www.iwwfed-ea.org/classic/25BEL007/"/>
    <hyperlink ref="J117" r:id="rId99" tooltip="Malibu Spring Multi_x000d_Hazelwoods Ski World_x000d_05.05.2025" display="https://www.iwwfed-ea.org/classic/25GBR006/"/>
    <hyperlink ref="J118" r:id="rId100" tooltip="2025 IWWF E&amp;A Youth (U14 &amp; U17) Championship_x000d_Botaski - Sesena Waterski Complex_x000d_20.07.2025" display="https://www.iwwfed-ea.org/classic/25EURO06/"/>
    <hyperlink ref="J119" r:id="rId101" tooltip="Vinney's Cup 25_x000d_Ski Nautique Club de la Saudrune / Vincent Soubiro_x000d_06.07.2025" display="https://www.iwwfed-ea.org/classic/25FRA027/"/>
    <hyperlink ref="J120" r:id="rId102" tooltip="2025 IWWF E&amp;A Youth (U14 &amp; U17) Championship_x000d_Botaski - Sesena Waterski Complex_x000d_20.07.2025" display="https://www.iwwfed-ea.org/classic/25EURO06/"/>
    <hyperlink ref="J121" r:id="rId103" tooltip="Laghetto Slalom Cup_x000d_Sperlonga_x000d_28.09.2025" display="https://www.iwwfed-ea.org/classic/25ITA016/"/>
    <hyperlink ref="B106" r:id="rId104" display="https://ems.iwwf.sport/RankingList/ScoringDetailsWaterSki?Id=94729a7d-4b17-429d-a324-e93b77c87753&amp;RankingListLogId=8130597d-3486-4058-8832-2ab5ae1d4810&amp;Event=10&amp;IdRankinglistPlacement=2d567464-41fa-4c1b-9521-57285a3dc9cf&amp;DisciplineId=7&amp;EventId=10&amp;SeasonId=10&amp;Month=5&amp;RLAgeCategoryId=&amp;Gender=&amp;ConfederationId=&amp;FederationId=&amp;Lastname=&amp;Firstname=&amp;AthleteCode=&amp;RLConfederationId=1"/>
    <hyperlink ref="J106" r:id="rId105" display="https://ems.iwwf.sport/Competitions/Details?Id=86dd662c-8688-4dca-a3f5-317ef0ab500d"/>
    <hyperlink ref="J109" r:id="rId106" display="https://ems.iwwf.sport/Competitions/Details?Id=14ad4e0f-2ae8-4c0e-9c70-31e2f25741cf"/>
    <hyperlink ref="B109" r:id="rId107" display="https://www.iwwfed-ea.org/classic/rl2025/eame/index.php?skier=CYP892020028"/>
    <hyperlink ref="B113" r:id="rId108" display="https://www.iwwfed-ea.org/classic/rl2025/eame/index.php?skier=AUT042020412"/>
    <hyperlink ref="B122" r:id="rId109" display="https://ems.iwwf.sport/RankingList/ScoringDetailsWaterSki?Id=7676a9af-5f45-482e-8c6c-14311e2da994&amp;RankingListLogId=8130597d-3486-4058-8832-2ab5ae1d4810&amp;Event=10&amp;IdRankinglistPlacement=8cb73dcc-b52d-4662-bd43-d1ad83318e07&amp;DisciplineId=7&amp;EventId=10&amp;SeasonId=10&amp;Month=5&amp;RLAgeCategoryId=&amp;Gender=&amp;ConfederationId=&amp;FederationId=&amp;Lastname=&amp;Firstname=&amp;AthleteCode=&amp;RLConfederationId=1"/>
    <hyperlink ref="B121" r:id="rId110" display="https://ems.iwwf.sport/RankingList/ScoringDetailsWaterSki?Id=475c7da2-f58f-4382-b169-cce16f6d47c3&amp;RankingListLogId=8130597d-3486-4058-8832-2ab5ae1d4810&amp;Event=10&amp;IdRankinglistPlacement=9bb9b24c-0c49-478c-a2e0-4948033620df&amp;DisciplineId=7&amp;EventId=10&amp;SeasonId=10&amp;Month=5&amp;RLAgeCategoryId=&amp;Gender=&amp;ConfederationId=&amp;FederationId=&amp;Lastname=&amp;Firstname=&amp;AthleteCode=&amp;RLConfederationId=1"/>
    <hyperlink ref="B120" r:id="rId111" display="https://ems.iwwf.sport/RankingList/ScoringDetailsWaterSki?Id=a9a2d62c-a42e-4e03-9ca8-ba9d4591162c&amp;RankingListLogId=8130597d-3486-4058-8832-2ab5ae1d4810&amp;Event=10&amp;IdRankinglistPlacement=3822529f-dfbf-436c-b7d5-e149f244ae73&amp;DisciplineId=7&amp;EventId=10&amp;SeasonId=10&amp;Month=5&amp;RLAgeCategoryId=&amp;Gender=&amp;ConfederationId=&amp;FederationId=&amp;Lastname=&amp;Firstname=&amp;AthleteCode=&amp;RLConfederationId=1"/>
    <hyperlink ref="B108" r:id="rId112" display="https://ems.iwwf.sport/RankingList/ScoringDetailsWaterSki?Id=dbf4b8ff-eda3-41df-9c75-ff301cf4261f&amp;RankingListLogId=8130597d-3486-4058-8832-2ab5ae1d4810&amp;Event=10&amp;IdRankinglistPlacement=0cbbaaf7-45b3-4099-9543-b95c6c959c95&amp;DisciplineId=7&amp;EventId=10&amp;SeasonId=10&amp;Month=5&amp;RLAgeCategoryId=&amp;Gender=&amp;ConfederationId=&amp;FederationId=&amp;Lastname=&amp;Firstname=&amp;AthleteCode=&amp;RLConfederationId=1"/>
    <hyperlink ref="J122" r:id="rId113" display="https://ems.iwwf.sport/Competitions/Details?Id=9ba15c3c-c348-4314-b552-9893d0dfa5d8"/>
    <hyperlink ref="B110" r:id="rId114" display="https://ems.iwwf.sport/RankingList/ScoringDetailsWaterSki?Id=e01117a9-2b98-436b-9796-a163b31fd2f4&amp;RankingListLogId=8130597d-3486-4058-8832-2ab5ae1d4810&amp;Event=10&amp;IdRankinglistPlacement=deacabf1-4c50-4f53-a0c9-5d1e1ce9c979&amp;DisciplineId=7&amp;EventId=10&amp;SeasonId=10&amp;Month=5&amp;RLAgeCategoryId=&amp;Gender=&amp;ConfederationId=&amp;FederationId=&amp;Lastname=&amp;Firstname=&amp;AthleteCode=&amp;RLConfederationId=1"/>
  </hyperlinks>
  <pageMargins left="0.51020408163265307" right="0.35076530612244899" top="0.19685039370078741" bottom="0.35433070866141736" header="0.19685039370078741" footer="0.11811023622047245"/>
  <pageSetup paperSize="9" orientation="portrait" horizontalDpi="0" verticalDpi="0" r:id="rId1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view="pageLayout" topLeftCell="A124" zoomScale="96" zoomScaleNormal="100" zoomScalePageLayoutView="96" workbookViewId="0">
      <selection activeCell="M122" sqref="M122"/>
    </sheetView>
  </sheetViews>
  <sheetFormatPr defaultRowHeight="15.75" x14ac:dyDescent="0.25"/>
  <cols>
    <col min="1" max="1" width="5.42578125" bestFit="1" customWidth="1"/>
    <col min="2" max="2" width="26" customWidth="1"/>
    <col min="3" max="3" width="6" style="257" customWidth="1"/>
    <col min="4" max="4" width="6" style="110" customWidth="1"/>
    <col min="5" max="5" width="5.85546875" customWidth="1"/>
    <col min="6" max="6" width="9.5703125" style="258" customWidth="1"/>
    <col min="7" max="7" width="9.42578125" style="110" customWidth="1"/>
    <col min="8" max="8" width="6.7109375" style="187" customWidth="1"/>
    <col min="9" max="9" width="10.5703125" customWidth="1"/>
  </cols>
  <sheetData>
    <row r="1" spans="1:9" ht="18.75" customHeight="1" x14ac:dyDescent="0.25">
      <c r="A1" s="864" t="s">
        <v>18</v>
      </c>
      <c r="B1" s="864"/>
      <c r="C1" s="864"/>
      <c r="D1" s="864"/>
      <c r="E1" s="864"/>
      <c r="F1" s="864"/>
      <c r="G1" s="864"/>
      <c r="H1" s="864"/>
      <c r="I1" s="864"/>
    </row>
    <row r="2" spans="1:9" ht="18.75" customHeight="1" x14ac:dyDescent="0.25">
      <c r="A2" s="864" t="s">
        <v>429</v>
      </c>
      <c r="B2" s="864"/>
      <c r="C2" s="864"/>
      <c r="D2" s="864"/>
      <c r="E2" s="864"/>
      <c r="F2" s="864"/>
      <c r="G2" s="864"/>
      <c r="H2" s="864"/>
      <c r="I2" s="864"/>
    </row>
    <row r="3" spans="1:9" ht="18.75" customHeight="1" x14ac:dyDescent="0.25">
      <c r="A3" s="214"/>
      <c r="B3" s="62"/>
      <c r="C3" s="854"/>
      <c r="D3" s="854" t="s">
        <v>66</v>
      </c>
      <c r="E3" s="62"/>
      <c r="F3" s="62"/>
      <c r="G3" s="62"/>
      <c r="H3" s="62"/>
      <c r="I3" s="62"/>
    </row>
    <row r="4" spans="1:9" ht="18.75" customHeight="1" x14ac:dyDescent="0.25">
      <c r="A4" s="214"/>
      <c r="B4" s="214"/>
      <c r="D4" s="854" t="s">
        <v>131</v>
      </c>
      <c r="E4" s="214"/>
      <c r="F4" s="1033"/>
      <c r="G4" s="1034"/>
      <c r="H4" s="90"/>
      <c r="I4" s="214"/>
    </row>
    <row r="5" spans="1:9" ht="18.75" customHeight="1" x14ac:dyDescent="0.25">
      <c r="A5" s="891" t="s">
        <v>132</v>
      </c>
      <c r="B5" s="891"/>
      <c r="C5" s="237"/>
      <c r="D5" s="892" t="s">
        <v>1</v>
      </c>
      <c r="E5" s="893" t="s">
        <v>133</v>
      </c>
      <c r="F5" s="894" t="s">
        <v>432</v>
      </c>
      <c r="G5" s="894"/>
      <c r="H5" s="894"/>
      <c r="I5" s="894"/>
    </row>
    <row r="6" spans="1:9" ht="18.75" customHeight="1" x14ac:dyDescent="0.25">
      <c r="A6" s="881" t="s">
        <v>134</v>
      </c>
      <c r="B6" s="883" t="s">
        <v>21</v>
      </c>
      <c r="C6" s="237" t="s">
        <v>0</v>
      </c>
      <c r="D6" s="892"/>
      <c r="E6" s="893"/>
      <c r="F6" s="885" t="s">
        <v>2</v>
      </c>
      <c r="G6" s="887" t="s">
        <v>3</v>
      </c>
      <c r="H6" s="889" t="s">
        <v>135</v>
      </c>
      <c r="I6" s="674" t="s">
        <v>230</v>
      </c>
    </row>
    <row r="7" spans="1:9" ht="18.75" customHeight="1" x14ac:dyDescent="0.25">
      <c r="A7" s="882"/>
      <c r="B7" s="884"/>
      <c r="C7" s="237"/>
      <c r="D7" s="892"/>
      <c r="E7" s="893"/>
      <c r="F7" s="886"/>
      <c r="G7" s="888"/>
      <c r="H7" s="890"/>
      <c r="I7" s="675"/>
    </row>
    <row r="8" spans="1:9" ht="18.75" customHeight="1" x14ac:dyDescent="0.3">
      <c r="A8" s="49">
        <v>1</v>
      </c>
      <c r="B8" s="1028" t="s">
        <v>136</v>
      </c>
      <c r="C8" s="217">
        <v>2000</v>
      </c>
      <c r="D8" s="642" t="s">
        <v>137</v>
      </c>
      <c r="E8" s="676" t="s">
        <v>14</v>
      </c>
      <c r="F8" s="267">
        <v>12450</v>
      </c>
      <c r="G8" s="239">
        <f t="shared" ref="G8:G9" si="0">F8*1000/12570</f>
        <v>990.45346062052511</v>
      </c>
      <c r="H8" s="240">
        <v>1</v>
      </c>
      <c r="I8" s="1030" t="s">
        <v>32</v>
      </c>
    </row>
    <row r="9" spans="1:9" ht="18.75" customHeight="1" x14ac:dyDescent="0.3">
      <c r="A9" s="49">
        <v>2</v>
      </c>
      <c r="B9" s="44" t="s">
        <v>138</v>
      </c>
      <c r="C9" s="217">
        <v>1999</v>
      </c>
      <c r="D9" s="642" t="s">
        <v>137</v>
      </c>
      <c r="E9" s="238" t="s">
        <v>15</v>
      </c>
      <c r="F9" s="267">
        <v>12400</v>
      </c>
      <c r="G9" s="239">
        <f t="shared" si="0"/>
        <v>986.47573587907721</v>
      </c>
      <c r="H9" s="241">
        <v>2</v>
      </c>
      <c r="I9" s="552" t="s">
        <v>139</v>
      </c>
    </row>
    <row r="10" spans="1:9" ht="18.75" customHeight="1" x14ac:dyDescent="0.3">
      <c r="A10" s="49">
        <v>3</v>
      </c>
      <c r="B10" s="44" t="s">
        <v>140</v>
      </c>
      <c r="C10" s="217" t="s">
        <v>44</v>
      </c>
      <c r="D10" s="217" t="s">
        <v>4</v>
      </c>
      <c r="E10" s="238" t="s">
        <v>14</v>
      </c>
      <c r="F10" s="267">
        <v>12090</v>
      </c>
      <c r="G10" s="239">
        <f t="shared" ref="G10:G26" si="1">F10*1000/12570</f>
        <v>961.8138424821002</v>
      </c>
      <c r="H10" s="242">
        <v>3</v>
      </c>
      <c r="I10" s="552" t="s">
        <v>141</v>
      </c>
    </row>
    <row r="11" spans="1:9" ht="18.75" customHeight="1" x14ac:dyDescent="0.3">
      <c r="A11" s="49">
        <v>4</v>
      </c>
      <c r="B11" s="44" t="s">
        <v>142</v>
      </c>
      <c r="C11" s="217">
        <v>1998</v>
      </c>
      <c r="D11" s="642" t="s">
        <v>137</v>
      </c>
      <c r="E11" s="238" t="s">
        <v>13</v>
      </c>
      <c r="F11" s="267">
        <v>11830</v>
      </c>
      <c r="G11" s="239">
        <f t="shared" si="1"/>
        <v>941.12967382657121</v>
      </c>
      <c r="H11" s="243">
        <v>4</v>
      </c>
      <c r="I11" s="552" t="s">
        <v>86</v>
      </c>
    </row>
    <row r="12" spans="1:9" ht="18.75" customHeight="1" x14ac:dyDescent="0.3">
      <c r="A12" s="49">
        <v>5</v>
      </c>
      <c r="B12" s="44" t="s">
        <v>143</v>
      </c>
      <c r="C12" s="217" t="s">
        <v>41</v>
      </c>
      <c r="D12" s="244" t="s">
        <v>4</v>
      </c>
      <c r="E12" s="238" t="s">
        <v>14</v>
      </c>
      <c r="F12" s="267">
        <v>11760</v>
      </c>
      <c r="G12" s="239">
        <f t="shared" si="1"/>
        <v>935.5608591885441</v>
      </c>
      <c r="H12" s="245">
        <v>5</v>
      </c>
      <c r="I12" s="552" t="s">
        <v>144</v>
      </c>
    </row>
    <row r="13" spans="1:9" ht="18.75" customHeight="1" x14ac:dyDescent="0.3">
      <c r="A13" s="49">
        <v>6</v>
      </c>
      <c r="B13" s="44" t="s">
        <v>145</v>
      </c>
      <c r="C13" s="217">
        <v>2000</v>
      </c>
      <c r="D13" s="642" t="s">
        <v>137</v>
      </c>
      <c r="E13" s="238" t="s">
        <v>26</v>
      </c>
      <c r="F13" s="267">
        <v>11480</v>
      </c>
      <c r="G13" s="239">
        <f t="shared" si="1"/>
        <v>913.2856006364359</v>
      </c>
      <c r="H13" s="246">
        <v>6</v>
      </c>
      <c r="I13" s="552" t="s">
        <v>97</v>
      </c>
    </row>
    <row r="14" spans="1:9" ht="18.75" customHeight="1" x14ac:dyDescent="0.3">
      <c r="A14" s="49">
        <v>7</v>
      </c>
      <c r="B14" s="44" t="s">
        <v>146</v>
      </c>
      <c r="C14" s="217">
        <v>1992</v>
      </c>
      <c r="D14" s="642" t="s">
        <v>137</v>
      </c>
      <c r="E14" s="238" t="s">
        <v>11</v>
      </c>
      <c r="F14" s="267">
        <v>10730</v>
      </c>
      <c r="G14" s="239">
        <f t="shared" si="1"/>
        <v>853.61972951471762</v>
      </c>
      <c r="H14" s="246">
        <v>7</v>
      </c>
      <c r="I14" s="552" t="s">
        <v>147</v>
      </c>
    </row>
    <row r="15" spans="1:9" ht="18.75" customHeight="1" x14ac:dyDescent="0.3">
      <c r="A15" s="49">
        <v>8</v>
      </c>
      <c r="B15" s="44" t="s">
        <v>148</v>
      </c>
      <c r="C15" s="217">
        <v>1991</v>
      </c>
      <c r="D15" s="642" t="s">
        <v>137</v>
      </c>
      <c r="E15" s="238" t="s">
        <v>26</v>
      </c>
      <c r="F15" s="267">
        <v>10630</v>
      </c>
      <c r="G15" s="239">
        <f t="shared" si="1"/>
        <v>845.66428003182182</v>
      </c>
      <c r="H15" s="246">
        <v>8</v>
      </c>
      <c r="I15" s="312" t="s">
        <v>61</v>
      </c>
    </row>
    <row r="16" spans="1:9" ht="18.75" customHeight="1" x14ac:dyDescent="0.3">
      <c r="A16" s="49">
        <v>9</v>
      </c>
      <c r="B16" s="44" t="s">
        <v>149</v>
      </c>
      <c r="C16" s="217">
        <v>2003</v>
      </c>
      <c r="D16" s="642" t="s">
        <v>137</v>
      </c>
      <c r="E16" s="238" t="s">
        <v>14</v>
      </c>
      <c r="F16" s="267">
        <v>10450</v>
      </c>
      <c r="G16" s="239">
        <f t="shared" si="1"/>
        <v>831.34447096260942</v>
      </c>
      <c r="H16" s="246">
        <v>9</v>
      </c>
      <c r="I16" s="552" t="s">
        <v>150</v>
      </c>
    </row>
    <row r="17" spans="1:11" ht="18.75" customHeight="1" x14ac:dyDescent="0.3">
      <c r="A17" s="49">
        <v>10</v>
      </c>
      <c r="B17" s="44" t="s">
        <v>151</v>
      </c>
      <c r="C17" s="131">
        <v>2004</v>
      </c>
      <c r="D17" s="247" t="s">
        <v>137</v>
      </c>
      <c r="E17" s="64" t="s">
        <v>9</v>
      </c>
      <c r="F17" s="267">
        <v>10300</v>
      </c>
      <c r="G17" s="239">
        <f t="shared" si="1"/>
        <v>819.41129673826572</v>
      </c>
      <c r="H17" s="246">
        <v>10</v>
      </c>
      <c r="I17" s="1031" t="s">
        <v>86</v>
      </c>
    </row>
    <row r="18" spans="1:11" ht="18.75" customHeight="1" x14ac:dyDescent="0.3">
      <c r="A18" s="49">
        <v>11</v>
      </c>
      <c r="B18" s="44" t="s">
        <v>420</v>
      </c>
      <c r="C18" s="217">
        <v>1990</v>
      </c>
      <c r="D18" s="248" t="s">
        <v>421</v>
      </c>
      <c r="E18" s="238" t="s">
        <v>422</v>
      </c>
      <c r="F18" s="267">
        <v>10260</v>
      </c>
      <c r="G18" s="239">
        <f t="shared" si="1"/>
        <v>816.22911694510742</v>
      </c>
      <c r="H18" s="246">
        <v>11</v>
      </c>
      <c r="I18" s="312" t="s">
        <v>351</v>
      </c>
    </row>
    <row r="19" spans="1:11" ht="18.75" customHeight="1" thickBot="1" x14ac:dyDescent="0.35">
      <c r="A19" s="1029">
        <v>12</v>
      </c>
      <c r="B19" s="61" t="s">
        <v>153</v>
      </c>
      <c r="C19" s="104" t="s">
        <v>34</v>
      </c>
      <c r="D19" s="104" t="s">
        <v>137</v>
      </c>
      <c r="E19" s="250" t="s">
        <v>12</v>
      </c>
      <c r="F19" s="271">
        <v>10240</v>
      </c>
      <c r="G19" s="251">
        <f t="shared" si="1"/>
        <v>814.63802704852822</v>
      </c>
      <c r="H19" s="1027">
        <v>12</v>
      </c>
      <c r="I19" s="1013" t="s">
        <v>27</v>
      </c>
    </row>
    <row r="20" spans="1:11" ht="18.75" customHeight="1" thickTop="1" x14ac:dyDescent="0.3">
      <c r="A20" s="49">
        <v>13</v>
      </c>
      <c r="B20" s="57" t="s">
        <v>154</v>
      </c>
      <c r="C20" s="219" t="s">
        <v>44</v>
      </c>
      <c r="D20" s="219" t="s">
        <v>4</v>
      </c>
      <c r="E20" s="254" t="s">
        <v>10</v>
      </c>
      <c r="F20" s="267">
        <v>10200</v>
      </c>
      <c r="G20" s="255">
        <f t="shared" si="1"/>
        <v>811.45584725536992</v>
      </c>
      <c r="H20" s="1032">
        <v>14</v>
      </c>
      <c r="I20" s="1002" t="s">
        <v>25</v>
      </c>
    </row>
    <row r="21" spans="1:11" ht="18.75" customHeight="1" x14ac:dyDescent="0.3">
      <c r="A21" s="49">
        <v>13</v>
      </c>
      <c r="B21" s="44" t="s">
        <v>155</v>
      </c>
      <c r="C21" s="217" t="s">
        <v>102</v>
      </c>
      <c r="D21" s="642" t="s">
        <v>4</v>
      </c>
      <c r="E21" s="238" t="s">
        <v>13</v>
      </c>
      <c r="F21" s="267">
        <v>10170</v>
      </c>
      <c r="G21" s="239">
        <f t="shared" si="1"/>
        <v>809.06921241050122</v>
      </c>
      <c r="H21" s="264">
        <v>15</v>
      </c>
      <c r="I21" s="312" t="s">
        <v>86</v>
      </c>
      <c r="K21" s="49"/>
    </row>
    <row r="22" spans="1:11" ht="18.75" customHeight="1" x14ac:dyDescent="0.3">
      <c r="A22" s="49">
        <v>14</v>
      </c>
      <c r="B22" s="44" t="s">
        <v>423</v>
      </c>
      <c r="C22" s="131">
        <v>1978</v>
      </c>
      <c r="D22" s="650" t="s">
        <v>424</v>
      </c>
      <c r="E22" s="64" t="s">
        <v>425</v>
      </c>
      <c r="F22" s="38">
        <v>10130</v>
      </c>
      <c r="G22" s="239">
        <f t="shared" si="1"/>
        <v>805.88703261734292</v>
      </c>
      <c r="H22" s="264">
        <v>16</v>
      </c>
      <c r="I22" s="1012" t="s">
        <v>426</v>
      </c>
      <c r="K22" s="49"/>
    </row>
    <row r="23" spans="1:11" ht="18.75" customHeight="1" x14ac:dyDescent="0.3">
      <c r="A23" s="49">
        <v>15</v>
      </c>
      <c r="B23" s="44" t="s">
        <v>166</v>
      </c>
      <c r="C23" s="131">
        <v>2010</v>
      </c>
      <c r="D23" s="247" t="s">
        <v>5</v>
      </c>
      <c r="E23" s="64" t="s">
        <v>427</v>
      </c>
      <c r="F23" s="38">
        <v>10120</v>
      </c>
      <c r="G23" s="239">
        <f t="shared" si="1"/>
        <v>805.09148766905332</v>
      </c>
      <c r="H23" s="264">
        <v>17</v>
      </c>
      <c r="I23" s="1012" t="s">
        <v>428</v>
      </c>
      <c r="K23" s="49"/>
    </row>
    <row r="24" spans="1:11" ht="18.75" customHeight="1" x14ac:dyDescent="0.3">
      <c r="A24" s="49">
        <v>16</v>
      </c>
      <c r="B24" s="44" t="s">
        <v>157</v>
      </c>
      <c r="C24" s="131">
        <v>2001</v>
      </c>
      <c r="D24" s="650" t="s">
        <v>137</v>
      </c>
      <c r="E24" s="64" t="s">
        <v>9</v>
      </c>
      <c r="F24" s="38">
        <v>9050</v>
      </c>
      <c r="G24" s="239">
        <f t="shared" si="1"/>
        <v>719.96817820206843</v>
      </c>
      <c r="H24" s="264"/>
      <c r="I24" s="1012" t="s">
        <v>158</v>
      </c>
      <c r="K24" s="49"/>
    </row>
    <row r="25" spans="1:11" ht="18.75" customHeight="1" x14ac:dyDescent="0.3">
      <c r="A25" s="49">
        <v>17</v>
      </c>
      <c r="B25" s="44" t="s">
        <v>159</v>
      </c>
      <c r="C25" s="131">
        <v>2011</v>
      </c>
      <c r="D25" s="650" t="s">
        <v>5</v>
      </c>
      <c r="E25" s="64" t="s">
        <v>9</v>
      </c>
      <c r="F25" s="38">
        <v>7070</v>
      </c>
      <c r="G25" s="239">
        <f t="shared" si="1"/>
        <v>562.45027844073195</v>
      </c>
      <c r="H25" s="264"/>
      <c r="I25" s="1012" t="s">
        <v>56</v>
      </c>
      <c r="K25" s="49"/>
    </row>
    <row r="26" spans="1:11" ht="18.75" customHeight="1" x14ac:dyDescent="0.3">
      <c r="A26" s="49">
        <v>18</v>
      </c>
      <c r="B26" s="44" t="s">
        <v>160</v>
      </c>
      <c r="C26" s="131">
        <v>2007</v>
      </c>
      <c r="D26" s="650" t="s">
        <v>4</v>
      </c>
      <c r="E26" s="64" t="s">
        <v>9</v>
      </c>
      <c r="F26" s="38">
        <v>6290</v>
      </c>
      <c r="G26" s="239">
        <f t="shared" si="1"/>
        <v>500.3977724741448</v>
      </c>
      <c r="H26" s="264"/>
      <c r="I26" s="1012" t="s">
        <v>158</v>
      </c>
      <c r="K26" s="49"/>
    </row>
    <row r="27" spans="1:11" ht="18.75" customHeight="1" x14ac:dyDescent="0.25">
      <c r="K27" s="49"/>
    </row>
    <row r="28" spans="1:11" ht="18.75" customHeight="1" x14ac:dyDescent="0.25">
      <c r="C28"/>
      <c r="D28"/>
      <c r="F28"/>
      <c r="G28"/>
      <c r="H28"/>
      <c r="K28" s="49"/>
    </row>
    <row r="29" spans="1:11" ht="18.75" customHeight="1" x14ac:dyDescent="0.25">
      <c r="C29"/>
      <c r="D29"/>
      <c r="F29"/>
      <c r="G29"/>
      <c r="H29"/>
      <c r="K29" s="49"/>
    </row>
    <row r="30" spans="1:11" ht="18.75" customHeight="1" x14ac:dyDescent="0.25">
      <c r="C30"/>
      <c r="D30"/>
      <c r="F30"/>
      <c r="G30"/>
      <c r="H30"/>
      <c r="K30" s="49"/>
    </row>
    <row r="31" spans="1:11" ht="18.75" customHeight="1" x14ac:dyDescent="0.25">
      <c r="C31"/>
      <c r="D31"/>
      <c r="F31"/>
      <c r="G31"/>
      <c r="H31"/>
      <c r="K31" s="49"/>
    </row>
    <row r="32" spans="1:11" ht="18.75" customHeight="1" thickBot="1" x14ac:dyDescent="0.3">
      <c r="C32"/>
      <c r="D32"/>
      <c r="F32"/>
      <c r="G32"/>
      <c r="H32"/>
      <c r="K32" s="1029"/>
    </row>
    <row r="33" spans="1:9" ht="18.75" customHeight="1" thickTop="1" x14ac:dyDescent="0.25">
      <c r="C33"/>
      <c r="D33"/>
      <c r="F33"/>
      <c r="G33"/>
      <c r="H33"/>
    </row>
    <row r="34" spans="1:9" ht="18.75" customHeight="1" x14ac:dyDescent="0.25">
      <c r="C34"/>
      <c r="D34"/>
      <c r="F34"/>
      <c r="G34"/>
      <c r="H34"/>
    </row>
    <row r="35" spans="1:9" ht="18.75" customHeight="1" x14ac:dyDescent="0.25">
      <c r="A35" s="665"/>
      <c r="B35" s="229"/>
      <c r="C35" s="666"/>
      <c r="D35" s="203"/>
      <c r="E35" s="665"/>
      <c r="F35" s="667"/>
      <c r="G35" s="203"/>
      <c r="H35" s="202"/>
      <c r="I35" s="665"/>
    </row>
    <row r="36" spans="1:9" ht="18.75" customHeight="1" x14ac:dyDescent="0.25">
      <c r="A36" s="665"/>
      <c r="B36" s="229"/>
      <c r="C36" s="666"/>
      <c r="D36" s="203"/>
      <c r="E36" s="665"/>
      <c r="F36" s="667"/>
      <c r="G36" s="203"/>
      <c r="H36" s="202"/>
      <c r="I36" s="665"/>
    </row>
    <row r="37" spans="1:9" ht="18.75" customHeight="1" x14ac:dyDescent="0.25">
      <c r="A37" s="665"/>
      <c r="B37" s="229"/>
      <c r="C37" s="666"/>
      <c r="D37" s="203"/>
      <c r="E37" s="665"/>
      <c r="F37" s="667"/>
      <c r="G37" s="203"/>
      <c r="H37" s="202"/>
      <c r="I37" s="665"/>
    </row>
    <row r="38" spans="1:9" ht="18.75" customHeight="1" x14ac:dyDescent="0.25">
      <c r="A38" s="665"/>
      <c r="B38" s="229"/>
      <c r="C38" s="666"/>
      <c r="D38" s="203"/>
      <c r="E38" s="665"/>
      <c r="F38" s="667"/>
      <c r="G38" s="203"/>
      <c r="H38" s="202"/>
      <c r="I38" s="665"/>
    </row>
    <row r="39" spans="1:9" ht="18.75" customHeight="1" x14ac:dyDescent="0.25">
      <c r="A39" s="665"/>
      <c r="B39" s="229"/>
      <c r="C39" s="666"/>
      <c r="D39" s="203"/>
      <c r="E39" s="665"/>
      <c r="F39" s="667"/>
      <c r="G39" s="203"/>
      <c r="H39" s="202"/>
      <c r="I39" s="665"/>
    </row>
    <row r="40" spans="1:9" ht="18.75" customHeight="1" x14ac:dyDescent="0.25">
      <c r="A40" s="665"/>
      <c r="B40" s="229"/>
      <c r="C40" s="666"/>
      <c r="D40" s="203"/>
      <c r="E40" s="665"/>
      <c r="F40" s="667"/>
      <c r="G40" s="203"/>
      <c r="H40" s="202"/>
      <c r="I40" s="665"/>
    </row>
    <row r="41" spans="1:9" ht="18.75" customHeight="1" x14ac:dyDescent="0.25">
      <c r="A41" s="665"/>
      <c r="B41" s="678"/>
      <c r="C41" s="679"/>
      <c r="D41" s="680"/>
      <c r="E41" s="681"/>
      <c r="F41" s="682"/>
      <c r="G41" s="680"/>
      <c r="H41" s="680"/>
      <c r="I41" s="665"/>
    </row>
    <row r="42" spans="1:9" ht="16.5" customHeight="1" x14ac:dyDescent="0.25">
      <c r="A42" s="665"/>
      <c r="B42" s="665"/>
      <c r="C42" s="14"/>
      <c r="D42" s="14"/>
      <c r="E42" s="668"/>
      <c r="F42" s="670"/>
      <c r="G42" s="16"/>
      <c r="H42" s="672"/>
      <c r="I42" s="671"/>
    </row>
    <row r="43" spans="1:9" ht="18.75" customHeight="1" x14ac:dyDescent="0.25">
      <c r="A43" s="864" t="s">
        <v>18</v>
      </c>
      <c r="B43" s="864"/>
      <c r="C43" s="864"/>
      <c r="D43" s="864"/>
      <c r="E43" s="864"/>
      <c r="F43" s="864"/>
      <c r="G43" s="864"/>
      <c r="H43" s="864"/>
      <c r="I43" s="864"/>
    </row>
    <row r="44" spans="1:9" ht="18.75" customHeight="1" x14ac:dyDescent="0.25">
      <c r="A44" s="864" t="s">
        <v>429</v>
      </c>
      <c r="B44" s="864"/>
      <c r="C44" s="864"/>
      <c r="D44" s="864"/>
      <c r="E44" s="864"/>
      <c r="F44" s="864"/>
      <c r="G44" s="864"/>
      <c r="H44" s="864"/>
      <c r="I44" s="864"/>
    </row>
    <row r="45" spans="1:9" ht="18.75" customHeight="1" x14ac:dyDescent="0.25">
      <c r="B45" s="62"/>
      <c r="C45" s="641"/>
      <c r="D45" s="641" t="s">
        <v>66</v>
      </c>
      <c r="E45" s="62"/>
      <c r="F45" s="62"/>
      <c r="G45" s="62"/>
      <c r="H45" s="62"/>
      <c r="I45" s="62"/>
    </row>
    <row r="46" spans="1:9" ht="18.75" customHeight="1" x14ac:dyDescent="0.25">
      <c r="A46" s="895" t="s">
        <v>165</v>
      </c>
      <c r="B46" s="895"/>
      <c r="C46" s="895"/>
      <c r="D46" s="895"/>
      <c r="E46" s="895"/>
      <c r="F46" s="895"/>
      <c r="G46" s="895"/>
      <c r="H46" s="895"/>
      <c r="I46" s="895"/>
    </row>
    <row r="47" spans="1:9" ht="18.75" customHeight="1" x14ac:dyDescent="0.25">
      <c r="A47" s="891" t="s">
        <v>165</v>
      </c>
      <c r="B47" s="891"/>
      <c r="C47" s="237"/>
      <c r="D47" s="892" t="s">
        <v>1</v>
      </c>
      <c r="E47" s="893" t="s">
        <v>133</v>
      </c>
      <c r="F47" s="894" t="s">
        <v>432</v>
      </c>
      <c r="G47" s="894"/>
      <c r="H47" s="894"/>
      <c r="I47" s="894"/>
    </row>
    <row r="48" spans="1:9" ht="18.75" customHeight="1" x14ac:dyDescent="0.25">
      <c r="A48" s="896" t="s">
        <v>134</v>
      </c>
      <c r="B48" s="897" t="s">
        <v>21</v>
      </c>
      <c r="C48" s="237" t="s">
        <v>0</v>
      </c>
      <c r="D48" s="892"/>
      <c r="E48" s="893"/>
      <c r="F48" s="898" t="s">
        <v>2</v>
      </c>
      <c r="G48" s="887" t="s">
        <v>3</v>
      </c>
      <c r="H48" s="889" t="s">
        <v>135</v>
      </c>
      <c r="I48" s="899"/>
    </row>
    <row r="49" spans="1:9" ht="18.75" customHeight="1" x14ac:dyDescent="0.25">
      <c r="A49" s="896"/>
      <c r="B49" s="897"/>
      <c r="C49" s="237"/>
      <c r="D49" s="892"/>
      <c r="E49" s="893"/>
      <c r="F49" s="898"/>
      <c r="G49" s="887"/>
      <c r="H49" s="889"/>
      <c r="I49" s="900"/>
    </row>
    <row r="50" spans="1:9" ht="18.75" customHeight="1" x14ac:dyDescent="0.3">
      <c r="A50" s="50">
        <v>1</v>
      </c>
      <c r="B50" s="44" t="s">
        <v>140</v>
      </c>
      <c r="C50" s="131" t="s">
        <v>44</v>
      </c>
      <c r="D50" s="642" t="s">
        <v>4</v>
      </c>
      <c r="E50" s="772" t="s">
        <v>14</v>
      </c>
      <c r="F50" s="46">
        <v>12090</v>
      </c>
      <c r="G50" s="239">
        <f t="shared" ref="G50:G61" si="2">F50*1000/12570</f>
        <v>961.8138424821002</v>
      </c>
      <c r="H50" s="240">
        <v>1</v>
      </c>
      <c r="I50" s="312" t="s">
        <v>141</v>
      </c>
    </row>
    <row r="51" spans="1:9" ht="18.75" customHeight="1" x14ac:dyDescent="0.3">
      <c r="A51" s="50">
        <v>2</v>
      </c>
      <c r="B51" s="44" t="s">
        <v>143</v>
      </c>
      <c r="C51" s="131" t="s">
        <v>41</v>
      </c>
      <c r="D51" s="247" t="s">
        <v>4</v>
      </c>
      <c r="E51" s="772" t="s">
        <v>14</v>
      </c>
      <c r="F51" s="46">
        <v>11760</v>
      </c>
      <c r="G51" s="239">
        <f t="shared" si="2"/>
        <v>935.5608591885441</v>
      </c>
      <c r="H51" s="241">
        <v>2</v>
      </c>
      <c r="I51" s="312" t="s">
        <v>144</v>
      </c>
    </row>
    <row r="52" spans="1:9" ht="18.75" customHeight="1" x14ac:dyDescent="0.3">
      <c r="A52" s="50">
        <v>3</v>
      </c>
      <c r="B52" s="44" t="s">
        <v>154</v>
      </c>
      <c r="C52" s="131" t="s">
        <v>44</v>
      </c>
      <c r="D52" s="642" t="s">
        <v>4</v>
      </c>
      <c r="E52" s="772" t="s">
        <v>10</v>
      </c>
      <c r="F52" s="46">
        <v>10200</v>
      </c>
      <c r="G52" s="239">
        <f t="shared" si="2"/>
        <v>811.45584725536992</v>
      </c>
      <c r="H52" s="242">
        <v>3</v>
      </c>
      <c r="I52" s="312" t="s">
        <v>25</v>
      </c>
    </row>
    <row r="53" spans="1:9" ht="18.75" customHeight="1" x14ac:dyDescent="0.3">
      <c r="A53" s="50">
        <v>4</v>
      </c>
      <c r="B53" s="44" t="s">
        <v>155</v>
      </c>
      <c r="C53" s="131" t="s">
        <v>102</v>
      </c>
      <c r="D53" s="642" t="s">
        <v>4</v>
      </c>
      <c r="E53" s="772" t="s">
        <v>13</v>
      </c>
      <c r="F53" s="46">
        <v>10170</v>
      </c>
      <c r="G53" s="239">
        <f t="shared" si="2"/>
        <v>809.06921241050122</v>
      </c>
      <c r="H53" s="243">
        <v>4</v>
      </c>
      <c r="I53" s="312" t="s">
        <v>86</v>
      </c>
    </row>
    <row r="54" spans="1:9" ht="18.75" customHeight="1" x14ac:dyDescent="0.3">
      <c r="A54" s="50">
        <v>5</v>
      </c>
      <c r="B54" s="44" t="s">
        <v>166</v>
      </c>
      <c r="C54" s="131" t="s">
        <v>42</v>
      </c>
      <c r="D54" s="642" t="s">
        <v>5</v>
      </c>
      <c r="E54" s="772" t="s">
        <v>13</v>
      </c>
      <c r="F54" s="46">
        <v>10120</v>
      </c>
      <c r="G54" s="239">
        <f t="shared" si="2"/>
        <v>805.09148766905332</v>
      </c>
      <c r="H54" s="245">
        <v>5</v>
      </c>
      <c r="I54" s="312" t="s">
        <v>428</v>
      </c>
    </row>
    <row r="55" spans="1:9" ht="18.75" customHeight="1" x14ac:dyDescent="0.3">
      <c r="A55" s="50">
        <v>6</v>
      </c>
      <c r="B55" s="44" t="s">
        <v>172</v>
      </c>
      <c r="C55" s="131" t="s">
        <v>42</v>
      </c>
      <c r="D55" s="642" t="s">
        <v>5</v>
      </c>
      <c r="E55" s="772" t="s">
        <v>13</v>
      </c>
      <c r="F55" s="46">
        <v>9540</v>
      </c>
      <c r="G55" s="239">
        <f t="shared" si="2"/>
        <v>758.94988066825772</v>
      </c>
      <c r="H55" s="246">
        <v>6</v>
      </c>
      <c r="I55" s="312" t="s">
        <v>428</v>
      </c>
    </row>
    <row r="56" spans="1:9" ht="18.75" customHeight="1" x14ac:dyDescent="0.3">
      <c r="A56" s="50">
        <v>7</v>
      </c>
      <c r="B56" s="44" t="s">
        <v>167</v>
      </c>
      <c r="C56" s="131" t="s">
        <v>44</v>
      </c>
      <c r="D56" s="642" t="s">
        <v>4</v>
      </c>
      <c r="E56" s="772" t="s">
        <v>50</v>
      </c>
      <c r="F56" s="46">
        <v>9290</v>
      </c>
      <c r="G56" s="239">
        <f t="shared" si="2"/>
        <v>739.06125696101833</v>
      </c>
      <c r="H56" s="246">
        <v>7</v>
      </c>
      <c r="I56" s="312" t="s">
        <v>31</v>
      </c>
    </row>
    <row r="57" spans="1:9" ht="18.75" customHeight="1" x14ac:dyDescent="0.3">
      <c r="A57" s="50">
        <v>8</v>
      </c>
      <c r="B57" s="44" t="s">
        <v>168</v>
      </c>
      <c r="C57" s="131" t="s">
        <v>102</v>
      </c>
      <c r="D57" s="642" t="s">
        <v>4</v>
      </c>
      <c r="E57" s="772" t="s">
        <v>26</v>
      </c>
      <c r="F57" s="46">
        <v>8980</v>
      </c>
      <c r="G57" s="239">
        <f t="shared" si="2"/>
        <v>714.39936356404132</v>
      </c>
      <c r="H57" s="246">
        <v>8</v>
      </c>
      <c r="I57" s="312" t="s">
        <v>169</v>
      </c>
    </row>
    <row r="58" spans="1:9" ht="18.75" customHeight="1" x14ac:dyDescent="0.3">
      <c r="A58" s="50">
        <v>9</v>
      </c>
      <c r="B58" s="44" t="s">
        <v>170</v>
      </c>
      <c r="C58" s="131" t="s">
        <v>102</v>
      </c>
      <c r="D58" s="642" t="s">
        <v>4</v>
      </c>
      <c r="E58" s="772" t="s">
        <v>15</v>
      </c>
      <c r="F58" s="46">
        <v>8530</v>
      </c>
      <c r="G58" s="239">
        <f t="shared" si="2"/>
        <v>678.59984089101033</v>
      </c>
      <c r="H58" s="246">
        <v>9</v>
      </c>
      <c r="I58" s="312" t="s">
        <v>171</v>
      </c>
    </row>
    <row r="59" spans="1:9" ht="18.75" customHeight="1" x14ac:dyDescent="0.3">
      <c r="A59" s="50">
        <v>10</v>
      </c>
      <c r="B59" s="44" t="s">
        <v>173</v>
      </c>
      <c r="C59" s="131" t="s">
        <v>102</v>
      </c>
      <c r="D59" s="642" t="s">
        <v>4</v>
      </c>
      <c r="E59" s="772" t="s">
        <v>26</v>
      </c>
      <c r="F59" s="46">
        <v>8120</v>
      </c>
      <c r="G59" s="239">
        <f t="shared" si="2"/>
        <v>645.98249801113764</v>
      </c>
      <c r="H59" s="246">
        <v>10</v>
      </c>
      <c r="I59" s="312" t="s">
        <v>29</v>
      </c>
    </row>
    <row r="60" spans="1:9" ht="18.75" customHeight="1" x14ac:dyDescent="0.3">
      <c r="A60" s="50">
        <v>11</v>
      </c>
      <c r="B60" s="44" t="s">
        <v>175</v>
      </c>
      <c r="C60" s="131" t="s">
        <v>52</v>
      </c>
      <c r="D60" s="247" t="s">
        <v>5</v>
      </c>
      <c r="E60" s="772" t="s">
        <v>45</v>
      </c>
      <c r="F60" s="46">
        <v>8090</v>
      </c>
      <c r="G60" s="239">
        <f t="shared" si="2"/>
        <v>643.59586316626894</v>
      </c>
      <c r="H60" s="246">
        <v>11</v>
      </c>
      <c r="I60" s="312" t="s">
        <v>430</v>
      </c>
    </row>
    <row r="61" spans="1:9" ht="18.75" customHeight="1" thickBot="1" x14ac:dyDescent="0.35">
      <c r="A61" s="56">
        <v>12</v>
      </c>
      <c r="B61" s="61" t="s">
        <v>174</v>
      </c>
      <c r="C61" s="134" t="s">
        <v>41</v>
      </c>
      <c r="D61" s="260" t="s">
        <v>4</v>
      </c>
      <c r="E61" s="1035" t="s">
        <v>26</v>
      </c>
      <c r="F61" s="211">
        <v>8030</v>
      </c>
      <c r="G61" s="251">
        <f t="shared" si="2"/>
        <v>638.82259347653144</v>
      </c>
      <c r="H61" s="261">
        <v>12</v>
      </c>
      <c r="I61" s="1013" t="s">
        <v>113</v>
      </c>
    </row>
    <row r="62" spans="1:9" ht="18.75" customHeight="1" thickTop="1" x14ac:dyDescent="0.3">
      <c r="A62" s="52">
        <v>13</v>
      </c>
      <c r="B62" s="57" t="s">
        <v>176</v>
      </c>
      <c r="C62" s="118" t="s">
        <v>102</v>
      </c>
      <c r="D62" s="647" t="s">
        <v>4</v>
      </c>
      <c r="E62" s="1036" t="s">
        <v>16</v>
      </c>
      <c r="F62" s="262">
        <v>7150</v>
      </c>
      <c r="G62" s="255">
        <f t="shared" ref="G62:G67" si="3">F62*1000/12570</f>
        <v>568.81463802704855</v>
      </c>
      <c r="H62" s="275">
        <v>13</v>
      </c>
      <c r="I62" s="1002" t="s">
        <v>177</v>
      </c>
    </row>
    <row r="63" spans="1:9" ht="18.75" customHeight="1" x14ac:dyDescent="0.3">
      <c r="A63" s="50">
        <v>14</v>
      </c>
      <c r="B63" s="44" t="s">
        <v>178</v>
      </c>
      <c r="C63" s="131" t="s">
        <v>102</v>
      </c>
      <c r="D63" s="642" t="s">
        <v>4</v>
      </c>
      <c r="E63" s="772" t="s">
        <v>12</v>
      </c>
      <c r="F63" s="46">
        <v>7130</v>
      </c>
      <c r="G63" s="239">
        <f t="shared" si="3"/>
        <v>567.22354813046934</v>
      </c>
      <c r="H63" s="276">
        <v>14</v>
      </c>
      <c r="I63" s="312" t="s">
        <v>27</v>
      </c>
    </row>
    <row r="64" spans="1:9" ht="18.75" customHeight="1" x14ac:dyDescent="0.3">
      <c r="A64" s="50">
        <v>15</v>
      </c>
      <c r="B64" s="44" t="s">
        <v>159</v>
      </c>
      <c r="C64" s="131">
        <v>2011</v>
      </c>
      <c r="D64" s="247" t="s">
        <v>5</v>
      </c>
      <c r="E64" s="64" t="s">
        <v>9</v>
      </c>
      <c r="F64" s="37">
        <v>7070</v>
      </c>
      <c r="G64" s="239">
        <f t="shared" si="3"/>
        <v>562.45027844073195</v>
      </c>
      <c r="H64" s="276" t="s">
        <v>431</v>
      </c>
      <c r="I64" s="1012" t="s">
        <v>56</v>
      </c>
    </row>
    <row r="65" spans="1:9" ht="18.75" customHeight="1" x14ac:dyDescent="0.3">
      <c r="A65" s="50">
        <v>16</v>
      </c>
      <c r="B65" s="44" t="s">
        <v>179</v>
      </c>
      <c r="C65" s="131" t="s">
        <v>43</v>
      </c>
      <c r="D65" s="650" t="s">
        <v>4</v>
      </c>
      <c r="E65" s="772" t="s">
        <v>116</v>
      </c>
      <c r="F65" s="46">
        <v>6670</v>
      </c>
      <c r="G65" s="239">
        <f t="shared" si="3"/>
        <v>530.62848050914874</v>
      </c>
      <c r="H65" s="276">
        <v>17</v>
      </c>
      <c r="I65" s="312" t="s">
        <v>180</v>
      </c>
    </row>
    <row r="66" spans="1:9" ht="18.75" customHeight="1" x14ac:dyDescent="0.3">
      <c r="A66" s="50">
        <v>17</v>
      </c>
      <c r="B66" s="44" t="s">
        <v>160</v>
      </c>
      <c r="C66" s="131">
        <v>2007</v>
      </c>
      <c r="D66" s="650" t="s">
        <v>4</v>
      </c>
      <c r="E66" s="64" t="s">
        <v>9</v>
      </c>
      <c r="F66" s="37">
        <v>6290</v>
      </c>
      <c r="G66" s="239">
        <f t="shared" si="3"/>
        <v>500.3977724741448</v>
      </c>
      <c r="H66" s="276"/>
      <c r="I66" s="1012" t="s">
        <v>158</v>
      </c>
    </row>
    <row r="67" spans="1:9" ht="18.75" customHeight="1" x14ac:dyDescent="0.3">
      <c r="A67" s="256">
        <v>18</v>
      </c>
      <c r="B67" s="44" t="s">
        <v>161</v>
      </c>
      <c r="C67" s="131">
        <v>2012</v>
      </c>
      <c r="D67" s="650" t="s">
        <v>6</v>
      </c>
      <c r="E67" s="64" t="s">
        <v>9</v>
      </c>
      <c r="F67" s="38">
        <v>4010</v>
      </c>
      <c r="G67" s="239">
        <f t="shared" si="3"/>
        <v>319.01352426412092</v>
      </c>
      <c r="H67" s="264"/>
      <c r="I67" s="1012" t="s">
        <v>162</v>
      </c>
    </row>
    <row r="68" spans="1:9" ht="16.5" customHeight="1" x14ac:dyDescent="0.25"/>
    <row r="69" spans="1:9" ht="16.5" customHeight="1" x14ac:dyDescent="0.25"/>
    <row r="70" spans="1:9" ht="16.5" customHeight="1" x14ac:dyDescent="0.25"/>
    <row r="71" spans="1:9" ht="16.5" customHeight="1" x14ac:dyDescent="0.25"/>
    <row r="72" spans="1:9" ht="16.5" customHeight="1" x14ac:dyDescent="0.25"/>
    <row r="73" spans="1:9" ht="16.5" customHeight="1" x14ac:dyDescent="0.25"/>
    <row r="74" spans="1:9" ht="16.5" customHeight="1" x14ac:dyDescent="0.25"/>
    <row r="75" spans="1:9" ht="16.5" customHeight="1" x14ac:dyDescent="0.25"/>
    <row r="76" spans="1:9" ht="16.5" customHeight="1" x14ac:dyDescent="0.25"/>
    <row r="77" spans="1:9" ht="16.5" customHeight="1" x14ac:dyDescent="0.25"/>
    <row r="78" spans="1:9" ht="16.5" customHeight="1" x14ac:dyDescent="0.25"/>
    <row r="79" spans="1:9" ht="16.5" customHeight="1" x14ac:dyDescent="0.25"/>
    <row r="80" spans="1:9" ht="16.5" customHeight="1" x14ac:dyDescent="0.25"/>
    <row r="81" spans="1:9" ht="16.5" customHeight="1" x14ac:dyDescent="0.25"/>
    <row r="82" spans="1:9" ht="16.5" customHeight="1" x14ac:dyDescent="0.25"/>
    <row r="83" spans="1:9" ht="16.5" customHeight="1" x14ac:dyDescent="0.25"/>
    <row r="84" spans="1:9" ht="16.5" customHeight="1" x14ac:dyDescent="0.25"/>
    <row r="85" spans="1:9" ht="16.5" customHeight="1" x14ac:dyDescent="0.25"/>
    <row r="86" spans="1:9" ht="16.5" customHeight="1" x14ac:dyDescent="0.25"/>
    <row r="87" spans="1:9" ht="16.5" customHeight="1" x14ac:dyDescent="0.25"/>
    <row r="88" spans="1:9" x14ac:dyDescent="0.25">
      <c r="A88" s="864" t="s">
        <v>18</v>
      </c>
      <c r="B88" s="864"/>
      <c r="C88" s="864"/>
      <c r="D88" s="864"/>
      <c r="E88" s="864"/>
      <c r="F88" s="864"/>
      <c r="G88" s="864"/>
      <c r="H88" s="864"/>
      <c r="I88" s="864"/>
    </row>
    <row r="89" spans="1:9" x14ac:dyDescent="0.25">
      <c r="A89" s="864" t="s">
        <v>429</v>
      </c>
      <c r="B89" s="864"/>
      <c r="C89" s="864"/>
      <c r="D89" s="864"/>
      <c r="E89" s="864"/>
      <c r="F89" s="864"/>
      <c r="G89" s="864"/>
      <c r="H89" s="864"/>
      <c r="I89" s="864"/>
    </row>
    <row r="90" spans="1:9" x14ac:dyDescent="0.25">
      <c r="A90" s="864" t="s">
        <v>66</v>
      </c>
      <c r="B90" s="864"/>
      <c r="C90" s="864"/>
      <c r="D90" s="864"/>
      <c r="E90" s="864"/>
      <c r="F90" s="864"/>
      <c r="G90" s="864"/>
      <c r="H90" s="864"/>
      <c r="I90" s="864"/>
    </row>
    <row r="91" spans="1:9" x14ac:dyDescent="0.25">
      <c r="A91" s="3"/>
      <c r="B91" s="3"/>
      <c r="C91" s="265"/>
      <c r="D91" s="60" t="s">
        <v>181</v>
      </c>
      <c r="E91" s="4"/>
      <c r="F91" s="3"/>
      <c r="G91" s="3"/>
      <c r="H91" s="3"/>
      <c r="I91" s="5"/>
    </row>
    <row r="92" spans="1:9" x14ac:dyDescent="0.25">
      <c r="A92" s="901" t="s">
        <v>181</v>
      </c>
      <c r="B92" s="901"/>
      <c r="C92" s="902" t="s">
        <v>0</v>
      </c>
      <c r="D92" s="868" t="s">
        <v>1</v>
      </c>
      <c r="E92" s="868" t="s">
        <v>17</v>
      </c>
      <c r="F92" s="869" t="s">
        <v>432</v>
      </c>
      <c r="G92" s="869"/>
      <c r="H92" s="869"/>
      <c r="I92" s="869"/>
    </row>
    <row r="93" spans="1:9" ht="15" x14ac:dyDescent="0.25">
      <c r="A93" s="903" t="s">
        <v>20</v>
      </c>
      <c r="B93" s="904" t="s">
        <v>67</v>
      </c>
      <c r="C93" s="902"/>
      <c r="D93" s="868"/>
      <c r="E93" s="868"/>
      <c r="F93" s="874" t="s">
        <v>2</v>
      </c>
      <c r="G93" s="905" t="s">
        <v>3</v>
      </c>
      <c r="H93" s="906" t="s">
        <v>8</v>
      </c>
      <c r="I93" s="876" t="s">
        <v>23</v>
      </c>
    </row>
    <row r="94" spans="1:9" ht="15" x14ac:dyDescent="0.25">
      <c r="A94" s="903"/>
      <c r="B94" s="904"/>
      <c r="C94" s="902"/>
      <c r="D94" s="868"/>
      <c r="E94" s="868"/>
      <c r="F94" s="874"/>
      <c r="G94" s="905"/>
      <c r="H94" s="906"/>
      <c r="I94" s="876"/>
    </row>
    <row r="95" spans="1:9" ht="15.75" customHeight="1" x14ac:dyDescent="0.3">
      <c r="A95" s="50">
        <v>1</v>
      </c>
      <c r="B95" s="266" t="s">
        <v>166</v>
      </c>
      <c r="C95" s="267" t="s">
        <v>42</v>
      </c>
      <c r="D95" s="268" t="s">
        <v>5</v>
      </c>
      <c r="E95" s="278" t="s">
        <v>13</v>
      </c>
      <c r="F95" s="688">
        <v>10120</v>
      </c>
      <c r="G95" s="239">
        <f t="shared" ref="G95:G113" si="4">F95*1000/12050</f>
        <v>839.83402489626553</v>
      </c>
      <c r="H95" s="240">
        <v>1</v>
      </c>
      <c r="I95" s="312" t="s">
        <v>428</v>
      </c>
    </row>
    <row r="96" spans="1:9" ht="15.75" customHeight="1" x14ac:dyDescent="0.3">
      <c r="A96" s="50">
        <v>2</v>
      </c>
      <c r="B96" s="44" t="s">
        <v>172</v>
      </c>
      <c r="C96" s="267" t="s">
        <v>42</v>
      </c>
      <c r="D96" s="268" t="s">
        <v>5</v>
      </c>
      <c r="E96" s="278" t="s">
        <v>13</v>
      </c>
      <c r="F96" s="688">
        <v>9540</v>
      </c>
      <c r="G96" s="239">
        <f t="shared" si="4"/>
        <v>791.70124481327798</v>
      </c>
      <c r="H96" s="241">
        <v>2</v>
      </c>
      <c r="I96" s="312" t="s">
        <v>428</v>
      </c>
    </row>
    <row r="97" spans="1:9" ht="18.75" x14ac:dyDescent="0.3">
      <c r="A97" s="50">
        <v>3</v>
      </c>
      <c r="B97" s="44" t="s">
        <v>175</v>
      </c>
      <c r="C97" s="267" t="s">
        <v>52</v>
      </c>
      <c r="D97" s="268" t="s">
        <v>5</v>
      </c>
      <c r="E97" s="278" t="s">
        <v>45</v>
      </c>
      <c r="F97" s="688">
        <v>8090</v>
      </c>
      <c r="G97" s="239">
        <f t="shared" si="4"/>
        <v>671.36929460580916</v>
      </c>
      <c r="H97" s="242">
        <v>3</v>
      </c>
      <c r="I97" s="312" t="s">
        <v>430</v>
      </c>
    </row>
    <row r="98" spans="1:9" ht="18.75" x14ac:dyDescent="0.3">
      <c r="A98" s="50">
        <v>4</v>
      </c>
      <c r="B98" s="44" t="s">
        <v>182</v>
      </c>
      <c r="C98" s="267" t="s">
        <v>42</v>
      </c>
      <c r="D98" s="268" t="s">
        <v>5</v>
      </c>
      <c r="E98" s="278" t="s">
        <v>14</v>
      </c>
      <c r="F98" s="46">
        <v>7070</v>
      </c>
      <c r="G98" s="239">
        <f t="shared" si="4"/>
        <v>586.72199170124486</v>
      </c>
      <c r="H98" s="243">
        <v>4</v>
      </c>
      <c r="I98" s="312" t="s">
        <v>183</v>
      </c>
    </row>
    <row r="99" spans="1:9" ht="18.75" x14ac:dyDescent="0.3">
      <c r="A99" s="50">
        <v>5</v>
      </c>
      <c r="B99" s="44" t="s">
        <v>159</v>
      </c>
      <c r="C99" s="131">
        <v>2011</v>
      </c>
      <c r="D99" s="247" t="s">
        <v>5</v>
      </c>
      <c r="E99" s="64" t="s">
        <v>9</v>
      </c>
      <c r="F99" s="37">
        <v>7070</v>
      </c>
      <c r="G99" s="239">
        <f t="shared" si="4"/>
        <v>586.72199170124486</v>
      </c>
      <c r="H99" s="269">
        <v>5</v>
      </c>
      <c r="I99" s="1012" t="s">
        <v>56</v>
      </c>
    </row>
    <row r="100" spans="1:9" ht="18.75" x14ac:dyDescent="0.3">
      <c r="A100" s="50">
        <v>6</v>
      </c>
      <c r="B100" s="44" t="s">
        <v>184</v>
      </c>
      <c r="C100" s="267" t="s">
        <v>52</v>
      </c>
      <c r="D100" s="268" t="s">
        <v>5</v>
      </c>
      <c r="E100" s="278" t="s">
        <v>26</v>
      </c>
      <c r="F100" s="46">
        <v>6230</v>
      </c>
      <c r="G100" s="239">
        <f t="shared" si="4"/>
        <v>517.01244813278004</v>
      </c>
      <c r="H100" s="246">
        <v>6</v>
      </c>
      <c r="I100" s="312" t="s">
        <v>53</v>
      </c>
    </row>
    <row r="101" spans="1:9" ht="18.75" customHeight="1" x14ac:dyDescent="0.25">
      <c r="A101" s="683">
        <v>7</v>
      </c>
      <c r="B101" s="684" t="s">
        <v>185</v>
      </c>
      <c r="C101" s="289" t="s">
        <v>42</v>
      </c>
      <c r="D101" s="268" t="s">
        <v>5</v>
      </c>
      <c r="E101" s="278" t="s">
        <v>15</v>
      </c>
      <c r="F101" s="46">
        <v>6150</v>
      </c>
      <c r="G101" s="685">
        <f t="shared" si="4"/>
        <v>510.37344398340247</v>
      </c>
      <c r="H101" s="686">
        <v>7</v>
      </c>
      <c r="I101" s="312" t="s">
        <v>186</v>
      </c>
    </row>
    <row r="102" spans="1:9" ht="18.75" x14ac:dyDescent="0.3">
      <c r="A102" s="50">
        <v>8</v>
      </c>
      <c r="B102" s="44" t="s">
        <v>187</v>
      </c>
      <c r="C102" s="267" t="s">
        <v>47</v>
      </c>
      <c r="D102" s="270" t="s">
        <v>5</v>
      </c>
      <c r="E102" s="278" t="s">
        <v>45</v>
      </c>
      <c r="F102" s="46">
        <v>5270</v>
      </c>
      <c r="G102" s="239">
        <f t="shared" si="4"/>
        <v>437.34439834024897</v>
      </c>
      <c r="H102" s="246">
        <v>8</v>
      </c>
      <c r="I102" s="312" t="s">
        <v>53</v>
      </c>
    </row>
    <row r="103" spans="1:9" ht="15.75" customHeight="1" x14ac:dyDescent="0.3">
      <c r="A103" s="50">
        <v>9</v>
      </c>
      <c r="B103" s="44" t="s">
        <v>188</v>
      </c>
      <c r="C103" s="267" t="s">
        <v>52</v>
      </c>
      <c r="D103" s="268" t="s">
        <v>5</v>
      </c>
      <c r="E103" s="278" t="s">
        <v>11</v>
      </c>
      <c r="F103" s="46">
        <v>5150</v>
      </c>
      <c r="G103" s="239">
        <f t="shared" si="4"/>
        <v>427.38589211618256</v>
      </c>
      <c r="H103" s="246">
        <v>9</v>
      </c>
      <c r="I103" s="312" t="s">
        <v>189</v>
      </c>
    </row>
    <row r="104" spans="1:9" ht="15.75" customHeight="1" x14ac:dyDescent="0.3">
      <c r="A104" s="50">
        <v>10</v>
      </c>
      <c r="B104" s="44" t="s">
        <v>192</v>
      </c>
      <c r="C104" s="267" t="s">
        <v>42</v>
      </c>
      <c r="D104" s="268" t="s">
        <v>5</v>
      </c>
      <c r="E104" s="278" t="s">
        <v>10</v>
      </c>
      <c r="F104" s="46">
        <v>5030</v>
      </c>
      <c r="G104" s="239">
        <f>F104*1000/12050</f>
        <v>417.42738589211621</v>
      </c>
      <c r="H104" s="246">
        <v>11</v>
      </c>
      <c r="I104" s="312" t="s">
        <v>428</v>
      </c>
    </row>
    <row r="105" spans="1:9" ht="15.75" customHeight="1" x14ac:dyDescent="0.3">
      <c r="A105" s="50">
        <v>11</v>
      </c>
      <c r="B105" s="44" t="s">
        <v>190</v>
      </c>
      <c r="C105" s="267" t="s">
        <v>60</v>
      </c>
      <c r="D105" s="268" t="s">
        <v>6</v>
      </c>
      <c r="E105" s="278" t="s">
        <v>11</v>
      </c>
      <c r="F105" s="46">
        <v>4950</v>
      </c>
      <c r="G105" s="239">
        <f>F105*1000/12050</f>
        <v>410.78838174273858</v>
      </c>
      <c r="H105" s="246">
        <v>10</v>
      </c>
      <c r="I105" s="312" t="s">
        <v>191</v>
      </c>
    </row>
    <row r="106" spans="1:9" ht="15.75" customHeight="1" thickBot="1" x14ac:dyDescent="0.35">
      <c r="A106" s="56">
        <v>12</v>
      </c>
      <c r="B106" s="61" t="s">
        <v>193</v>
      </c>
      <c r="C106" s="271" t="s">
        <v>42</v>
      </c>
      <c r="D106" s="272" t="s">
        <v>5</v>
      </c>
      <c r="E106" s="278" t="s">
        <v>33</v>
      </c>
      <c r="F106" s="211">
        <v>4700</v>
      </c>
      <c r="G106" s="251">
        <f t="shared" si="4"/>
        <v>390.04149377593359</v>
      </c>
      <c r="H106" s="261">
        <v>12</v>
      </c>
      <c r="I106" s="1013" t="s">
        <v>64</v>
      </c>
    </row>
    <row r="107" spans="1:9" ht="15.75" customHeight="1" thickTop="1" x14ac:dyDescent="0.3">
      <c r="A107" s="52">
        <v>13</v>
      </c>
      <c r="B107" s="57" t="s">
        <v>194</v>
      </c>
      <c r="C107" s="273" t="s">
        <v>60</v>
      </c>
      <c r="D107" s="274" t="s">
        <v>6</v>
      </c>
      <c r="E107" s="278" t="s">
        <v>15</v>
      </c>
      <c r="F107" s="262">
        <v>4660</v>
      </c>
      <c r="G107" s="255">
        <f t="shared" si="4"/>
        <v>386.7219917012448</v>
      </c>
      <c r="H107" s="275">
        <v>13</v>
      </c>
      <c r="I107" s="1002" t="s">
        <v>53</v>
      </c>
    </row>
    <row r="108" spans="1:9" ht="15.75" customHeight="1" x14ac:dyDescent="0.3">
      <c r="A108" s="50">
        <v>14</v>
      </c>
      <c r="B108" s="44" t="s">
        <v>195</v>
      </c>
      <c r="C108" s="267" t="s">
        <v>47</v>
      </c>
      <c r="D108" s="270" t="s">
        <v>5</v>
      </c>
      <c r="E108" s="278" t="s">
        <v>13</v>
      </c>
      <c r="F108" s="46">
        <v>4290</v>
      </c>
      <c r="G108" s="239">
        <f t="shared" si="4"/>
        <v>356.01659751037346</v>
      </c>
      <c r="H108" s="276">
        <v>14</v>
      </c>
      <c r="I108" s="312" t="s">
        <v>27</v>
      </c>
    </row>
    <row r="109" spans="1:9" ht="15.75" customHeight="1" x14ac:dyDescent="0.3">
      <c r="A109" s="50">
        <v>15</v>
      </c>
      <c r="B109" s="44" t="s">
        <v>161</v>
      </c>
      <c r="C109" s="131">
        <v>2012</v>
      </c>
      <c r="D109" s="650" t="s">
        <v>6</v>
      </c>
      <c r="E109" s="64" t="s">
        <v>9</v>
      </c>
      <c r="F109" s="37">
        <v>4010</v>
      </c>
      <c r="G109" s="239">
        <f t="shared" si="4"/>
        <v>332.78008298755185</v>
      </c>
      <c r="H109" s="276"/>
      <c r="I109" s="13" t="s">
        <v>162</v>
      </c>
    </row>
    <row r="110" spans="1:9" ht="15.75" customHeight="1" x14ac:dyDescent="0.3">
      <c r="A110" s="50">
        <v>16</v>
      </c>
      <c r="B110" s="216" t="s">
        <v>196</v>
      </c>
      <c r="C110" s="131">
        <v>2014</v>
      </c>
      <c r="D110" s="650" t="s">
        <v>7</v>
      </c>
      <c r="E110" s="64" t="s">
        <v>9</v>
      </c>
      <c r="F110" s="37">
        <v>3820</v>
      </c>
      <c r="G110" s="239">
        <f t="shared" si="4"/>
        <v>317.01244813278009</v>
      </c>
      <c r="H110" s="276"/>
      <c r="I110" s="13" t="s">
        <v>197</v>
      </c>
    </row>
    <row r="111" spans="1:9" ht="15.75" customHeight="1" x14ac:dyDescent="0.3">
      <c r="A111" s="50">
        <v>17</v>
      </c>
      <c r="B111" s="216" t="s">
        <v>198</v>
      </c>
      <c r="C111" s="131">
        <v>2014</v>
      </c>
      <c r="D111" s="650" t="s">
        <v>7</v>
      </c>
      <c r="E111" s="64" t="s">
        <v>9</v>
      </c>
      <c r="F111" s="37">
        <v>3600</v>
      </c>
      <c r="G111" s="239">
        <f t="shared" si="4"/>
        <v>298.75518672199172</v>
      </c>
      <c r="H111" s="276"/>
      <c r="I111" s="13" t="s">
        <v>199</v>
      </c>
    </row>
    <row r="112" spans="1:9" ht="15.75" customHeight="1" x14ac:dyDescent="0.3">
      <c r="A112" s="50">
        <v>18</v>
      </c>
      <c r="B112" s="216" t="s">
        <v>200</v>
      </c>
      <c r="C112" s="131">
        <v>2013</v>
      </c>
      <c r="D112" s="247" t="s">
        <v>6</v>
      </c>
      <c r="E112" s="64" t="s">
        <v>9</v>
      </c>
      <c r="F112" s="37">
        <v>3240</v>
      </c>
      <c r="G112" s="239">
        <f t="shared" si="4"/>
        <v>268.87966804979254</v>
      </c>
      <c r="H112" s="277"/>
      <c r="I112" s="13" t="s">
        <v>162</v>
      </c>
    </row>
    <row r="113" spans="1:9" ht="15.75" customHeight="1" x14ac:dyDescent="0.3">
      <c r="A113" s="50">
        <v>19</v>
      </c>
      <c r="B113" s="216" t="s">
        <v>201</v>
      </c>
      <c r="C113" s="131">
        <v>2011</v>
      </c>
      <c r="D113" s="247" t="s">
        <v>5</v>
      </c>
      <c r="E113" s="64" t="s">
        <v>9</v>
      </c>
      <c r="F113" s="37">
        <v>3180</v>
      </c>
      <c r="G113" s="239">
        <f t="shared" si="4"/>
        <v>263.90041493775931</v>
      </c>
      <c r="H113" s="276"/>
      <c r="I113" s="13" t="s">
        <v>197</v>
      </c>
    </row>
    <row r="114" spans="1:9" ht="15.75" customHeight="1" x14ac:dyDescent="0.25">
      <c r="A114" s="864" t="s">
        <v>18</v>
      </c>
      <c r="B114" s="864"/>
      <c r="C114" s="864"/>
      <c r="D114" s="864"/>
      <c r="E114" s="864"/>
      <c r="F114" s="864"/>
      <c r="G114" s="864"/>
      <c r="H114" s="864"/>
      <c r="I114" s="864"/>
    </row>
    <row r="115" spans="1:9" ht="15.75" customHeight="1" x14ac:dyDescent="0.25">
      <c r="A115" s="864" t="s">
        <v>429</v>
      </c>
      <c r="B115" s="864"/>
      <c r="C115" s="864"/>
      <c r="D115" s="864"/>
      <c r="E115" s="864"/>
      <c r="F115" s="864"/>
      <c r="G115" s="864"/>
      <c r="H115" s="864"/>
      <c r="I115" s="864"/>
    </row>
    <row r="116" spans="1:9" ht="15.75" customHeight="1" x14ac:dyDescent="0.25">
      <c r="A116" s="864" t="s">
        <v>66</v>
      </c>
      <c r="B116" s="864"/>
      <c r="C116" s="864"/>
      <c r="D116" s="864"/>
      <c r="E116" s="864"/>
      <c r="F116" s="864"/>
      <c r="G116" s="864"/>
      <c r="H116" s="864"/>
      <c r="I116" s="864"/>
    </row>
    <row r="117" spans="1:9" ht="15.75" customHeight="1" x14ac:dyDescent="0.25">
      <c r="A117" s="51"/>
      <c r="B117" s="3"/>
      <c r="C117" s="880" t="s">
        <v>202</v>
      </c>
      <c r="D117" s="880"/>
      <c r="E117" s="152"/>
      <c r="F117" s="3"/>
      <c r="G117" s="3"/>
      <c r="H117" s="3"/>
      <c r="I117" s="5"/>
    </row>
    <row r="118" spans="1:9" ht="15.75" customHeight="1" x14ac:dyDescent="0.25">
      <c r="A118" s="901" t="s">
        <v>202</v>
      </c>
      <c r="B118" s="901"/>
      <c r="C118" s="902" t="s">
        <v>0</v>
      </c>
      <c r="D118" s="868" t="s">
        <v>1</v>
      </c>
      <c r="E118" s="868" t="s">
        <v>17</v>
      </c>
      <c r="F118" s="869" t="s">
        <v>432</v>
      </c>
      <c r="G118" s="869"/>
      <c r="H118" s="869"/>
      <c r="I118" s="869"/>
    </row>
    <row r="119" spans="1:9" ht="15.75" customHeight="1" x14ac:dyDescent="0.25">
      <c r="A119" s="903" t="s">
        <v>20</v>
      </c>
      <c r="B119" s="904" t="s">
        <v>67</v>
      </c>
      <c r="C119" s="902"/>
      <c r="D119" s="868"/>
      <c r="E119" s="868"/>
      <c r="F119" s="874" t="s">
        <v>2</v>
      </c>
      <c r="G119" s="905" t="s">
        <v>3</v>
      </c>
      <c r="H119" s="906" t="s">
        <v>8</v>
      </c>
      <c r="I119" s="876" t="s">
        <v>23</v>
      </c>
    </row>
    <row r="120" spans="1:9" ht="15.75" customHeight="1" x14ac:dyDescent="0.25">
      <c r="A120" s="903"/>
      <c r="B120" s="904"/>
      <c r="C120" s="902"/>
      <c r="D120" s="868"/>
      <c r="E120" s="868"/>
      <c r="F120" s="874"/>
      <c r="G120" s="905"/>
      <c r="H120" s="906"/>
      <c r="I120" s="876"/>
    </row>
    <row r="121" spans="1:9" ht="15.75" customHeight="1" x14ac:dyDescent="0.3">
      <c r="A121" s="52">
        <v>1</v>
      </c>
      <c r="B121" s="57" t="s">
        <v>190</v>
      </c>
      <c r="C121" s="42" t="s">
        <v>60</v>
      </c>
      <c r="D121" s="655" t="s">
        <v>6</v>
      </c>
      <c r="E121" s="278" t="s">
        <v>11</v>
      </c>
      <c r="F121" s="279">
        <v>4950</v>
      </c>
      <c r="G121" s="255">
        <f t="shared" ref="G121:G135" si="5">F121*1000/6630</f>
        <v>746.60633484162895</v>
      </c>
      <c r="H121" s="280">
        <v>1</v>
      </c>
      <c r="I121" s="1021" t="s">
        <v>31</v>
      </c>
    </row>
    <row r="122" spans="1:9" ht="15.75" customHeight="1" x14ac:dyDescent="0.3">
      <c r="A122" s="50">
        <v>2</v>
      </c>
      <c r="B122" s="57" t="s">
        <v>194</v>
      </c>
      <c r="C122" s="42" t="s">
        <v>60</v>
      </c>
      <c r="D122" s="653" t="s">
        <v>6</v>
      </c>
      <c r="E122" s="278" t="s">
        <v>15</v>
      </c>
      <c r="F122" s="281">
        <v>4660</v>
      </c>
      <c r="G122" s="239">
        <f t="shared" si="5"/>
        <v>702.86576168929105</v>
      </c>
      <c r="H122" s="241">
        <v>2</v>
      </c>
      <c r="I122" s="8" t="s">
        <v>203</v>
      </c>
    </row>
    <row r="123" spans="1:9" ht="15.75" customHeight="1" x14ac:dyDescent="0.3">
      <c r="A123" s="50">
        <v>3</v>
      </c>
      <c r="B123" s="57" t="s">
        <v>204</v>
      </c>
      <c r="C123" s="42" t="s">
        <v>58</v>
      </c>
      <c r="D123" s="7" t="s">
        <v>6</v>
      </c>
      <c r="E123" s="278" t="s">
        <v>13</v>
      </c>
      <c r="F123" s="281">
        <v>4100</v>
      </c>
      <c r="G123" s="239">
        <f t="shared" si="5"/>
        <v>618.40120663650077</v>
      </c>
      <c r="H123" s="242">
        <v>3</v>
      </c>
      <c r="I123" s="8" t="s">
        <v>31</v>
      </c>
    </row>
    <row r="124" spans="1:9" ht="15.75" customHeight="1" x14ac:dyDescent="0.3">
      <c r="A124" s="50">
        <v>4</v>
      </c>
      <c r="B124" s="57" t="s">
        <v>205</v>
      </c>
      <c r="C124" s="42" t="s">
        <v>58</v>
      </c>
      <c r="D124" s="7" t="s">
        <v>6</v>
      </c>
      <c r="E124" s="278" t="s">
        <v>13</v>
      </c>
      <c r="F124" s="281">
        <v>4020</v>
      </c>
      <c r="G124" s="239">
        <f t="shared" si="5"/>
        <v>606.33484162895923</v>
      </c>
      <c r="H124" s="243">
        <v>4</v>
      </c>
      <c r="I124" s="8" t="s">
        <v>53</v>
      </c>
    </row>
    <row r="125" spans="1:9" ht="16.5" customHeight="1" x14ac:dyDescent="0.3">
      <c r="A125" s="50">
        <v>5</v>
      </c>
      <c r="B125" s="57" t="s">
        <v>161</v>
      </c>
      <c r="C125" s="648">
        <v>2012</v>
      </c>
      <c r="D125" s="23" t="s">
        <v>6</v>
      </c>
      <c r="E125" s="65" t="s">
        <v>9</v>
      </c>
      <c r="F125" s="37">
        <v>4010</v>
      </c>
      <c r="G125" s="239">
        <f t="shared" si="5"/>
        <v>604.82654600301657</v>
      </c>
      <c r="H125" s="1023">
        <v>5</v>
      </c>
      <c r="I125" s="1012" t="s">
        <v>162</v>
      </c>
    </row>
    <row r="126" spans="1:9" ht="16.5" customHeight="1" x14ac:dyDescent="0.3">
      <c r="A126" s="50">
        <v>6</v>
      </c>
      <c r="B126" s="57" t="s">
        <v>206</v>
      </c>
      <c r="C126" s="42" t="s">
        <v>207</v>
      </c>
      <c r="D126" s="653" t="s">
        <v>208</v>
      </c>
      <c r="E126" s="278" t="s">
        <v>13</v>
      </c>
      <c r="F126" s="281">
        <v>3960</v>
      </c>
      <c r="G126" s="239">
        <f t="shared" si="5"/>
        <v>597.28506787330321</v>
      </c>
      <c r="H126" s="1024">
        <v>6</v>
      </c>
      <c r="I126" s="8" t="s">
        <v>31</v>
      </c>
    </row>
    <row r="127" spans="1:9" ht="16.5" customHeight="1" x14ac:dyDescent="0.3">
      <c r="A127" s="50">
        <v>7</v>
      </c>
      <c r="B127" s="57" t="s">
        <v>209</v>
      </c>
      <c r="C127" s="42" t="s">
        <v>60</v>
      </c>
      <c r="D127" s="653" t="s">
        <v>6</v>
      </c>
      <c r="E127" s="278" t="s">
        <v>12</v>
      </c>
      <c r="F127" s="281">
        <v>3900</v>
      </c>
      <c r="G127" s="239">
        <f t="shared" si="5"/>
        <v>588.23529411764707</v>
      </c>
      <c r="H127" s="1024">
        <v>7</v>
      </c>
      <c r="I127" s="8" t="s">
        <v>113</v>
      </c>
    </row>
    <row r="128" spans="1:9" ht="16.5" customHeight="1" x14ac:dyDescent="0.3">
      <c r="A128" s="50">
        <v>8</v>
      </c>
      <c r="B128" s="57" t="s">
        <v>210</v>
      </c>
      <c r="C128" s="42" t="s">
        <v>57</v>
      </c>
      <c r="D128" s="653" t="s">
        <v>7</v>
      </c>
      <c r="E128" s="278" t="s">
        <v>16</v>
      </c>
      <c r="F128" s="281">
        <v>3880</v>
      </c>
      <c r="G128" s="239">
        <f t="shared" si="5"/>
        <v>585.21870286576166</v>
      </c>
      <c r="H128" s="1024">
        <v>8</v>
      </c>
      <c r="I128" s="8" t="s">
        <v>177</v>
      </c>
    </row>
    <row r="129" spans="1:11" ht="16.5" customHeight="1" x14ac:dyDescent="0.3">
      <c r="A129" s="50">
        <v>9</v>
      </c>
      <c r="B129" s="57" t="s">
        <v>196</v>
      </c>
      <c r="C129" s="282">
        <v>2014</v>
      </c>
      <c r="D129" s="23" t="s">
        <v>7</v>
      </c>
      <c r="E129" s="283" t="s">
        <v>9</v>
      </c>
      <c r="F129" s="37">
        <v>3820</v>
      </c>
      <c r="G129" s="239">
        <f t="shared" si="5"/>
        <v>576.16892911010564</v>
      </c>
      <c r="H129" s="1024">
        <v>9</v>
      </c>
      <c r="I129" s="1012" t="s">
        <v>158</v>
      </c>
    </row>
    <row r="130" spans="1:11" ht="16.5" customHeight="1" x14ac:dyDescent="0.3">
      <c r="A130" s="50">
        <v>10</v>
      </c>
      <c r="B130" s="44" t="s">
        <v>198</v>
      </c>
      <c r="C130" s="23">
        <v>2014</v>
      </c>
      <c r="D130" s="23" t="s">
        <v>7</v>
      </c>
      <c r="E130" s="64" t="s">
        <v>9</v>
      </c>
      <c r="F130" s="37">
        <v>3600</v>
      </c>
      <c r="G130" s="551">
        <f t="shared" si="5"/>
        <v>542.98642533936652</v>
      </c>
      <c r="H130" s="1024">
        <v>10</v>
      </c>
      <c r="I130" s="1012" t="s">
        <v>199</v>
      </c>
      <c r="K130" s="284"/>
    </row>
    <row r="131" spans="1:11" ht="15" customHeight="1" x14ac:dyDescent="0.3">
      <c r="A131" s="50">
        <v>11</v>
      </c>
      <c r="B131" s="44" t="s">
        <v>211</v>
      </c>
      <c r="C131" s="23" t="s">
        <v>58</v>
      </c>
      <c r="D131" s="1018" t="s">
        <v>6</v>
      </c>
      <c r="E131" s="284" t="s">
        <v>45</v>
      </c>
      <c r="F131" s="281">
        <v>3520</v>
      </c>
      <c r="G131" s="551">
        <f t="shared" si="5"/>
        <v>530.92006033182508</v>
      </c>
      <c r="H131" s="1025">
        <v>11</v>
      </c>
      <c r="I131" s="1019" t="s">
        <v>433</v>
      </c>
    </row>
    <row r="132" spans="1:11" ht="15.75" customHeight="1" thickBot="1" x14ac:dyDescent="0.35">
      <c r="A132" s="56">
        <v>12</v>
      </c>
      <c r="B132" s="61" t="s">
        <v>200</v>
      </c>
      <c r="C132" s="45">
        <v>2013</v>
      </c>
      <c r="D132" s="1020" t="s">
        <v>6</v>
      </c>
      <c r="E132" s="1022" t="s">
        <v>9</v>
      </c>
      <c r="F132" s="135">
        <v>3240</v>
      </c>
      <c r="G132" s="1014">
        <f t="shared" si="5"/>
        <v>488.68778280542989</v>
      </c>
      <c r="H132" s="1026">
        <v>12</v>
      </c>
      <c r="I132" s="1015" t="s">
        <v>212</v>
      </c>
    </row>
    <row r="133" spans="1:11" ht="15.75" customHeight="1" thickTop="1" x14ac:dyDescent="0.3">
      <c r="A133" s="52">
        <v>13</v>
      </c>
      <c r="B133" s="57" t="s">
        <v>213</v>
      </c>
      <c r="C133" s="42" t="s">
        <v>207</v>
      </c>
      <c r="D133" s="859" t="s">
        <v>208</v>
      </c>
      <c r="E133" s="278" t="s">
        <v>13</v>
      </c>
      <c r="F133" s="279">
        <v>2950</v>
      </c>
      <c r="G133" s="255">
        <f t="shared" si="5"/>
        <v>444.94720965309199</v>
      </c>
      <c r="H133" s="275">
        <v>13</v>
      </c>
      <c r="I133" s="1021" t="s">
        <v>31</v>
      </c>
    </row>
    <row r="134" spans="1:11" ht="15.75" customHeight="1" x14ac:dyDescent="0.3">
      <c r="A134" s="50">
        <v>14</v>
      </c>
      <c r="B134" s="57" t="s">
        <v>214</v>
      </c>
      <c r="C134" s="23" t="s">
        <v>60</v>
      </c>
      <c r="D134" s="653" t="s">
        <v>6</v>
      </c>
      <c r="E134" s="284" t="s">
        <v>68</v>
      </c>
      <c r="F134" s="281">
        <v>2930</v>
      </c>
      <c r="G134" s="239">
        <f t="shared" si="5"/>
        <v>441.93061840120663</v>
      </c>
      <c r="H134" s="276">
        <v>14</v>
      </c>
      <c r="I134" s="8" t="s">
        <v>93</v>
      </c>
    </row>
    <row r="135" spans="1:11" ht="15.75" customHeight="1" x14ac:dyDescent="0.3">
      <c r="A135" s="50">
        <v>15</v>
      </c>
      <c r="B135" s="57" t="s">
        <v>215</v>
      </c>
      <c r="C135" s="144" t="s">
        <v>207</v>
      </c>
      <c r="D135" s="653" t="s">
        <v>208</v>
      </c>
      <c r="E135" s="41" t="s">
        <v>13</v>
      </c>
      <c r="F135" s="281">
        <v>2910</v>
      </c>
      <c r="G135" s="239">
        <f t="shared" si="5"/>
        <v>438.91402714932127</v>
      </c>
      <c r="H135" s="276">
        <v>15</v>
      </c>
      <c r="I135" s="8" t="s">
        <v>31</v>
      </c>
    </row>
    <row r="136" spans="1:11" ht="17.25" customHeight="1" x14ac:dyDescent="0.25"/>
    <row r="137" spans="1:11" ht="17.25" customHeight="1" x14ac:dyDescent="0.25"/>
    <row r="138" spans="1:11" ht="17.25" customHeight="1" x14ac:dyDescent="0.25"/>
    <row r="139" spans="1:11" ht="17.25" customHeight="1" x14ac:dyDescent="0.25"/>
    <row r="140" spans="1:11" ht="17.25" customHeight="1" x14ac:dyDescent="0.25"/>
    <row r="141" spans="1:11" ht="17.25" customHeight="1" x14ac:dyDescent="0.25"/>
    <row r="142" spans="1:11" ht="17.25" customHeight="1" x14ac:dyDescent="0.25"/>
    <row r="143" spans="1:11" ht="17.25" customHeight="1" x14ac:dyDescent="0.25"/>
    <row r="144" spans="1:11" ht="17.25" customHeight="1" x14ac:dyDescent="0.25"/>
    <row r="150" spans="3:3" x14ac:dyDescent="0.25">
      <c r="C150" s="120"/>
    </row>
    <row r="151" spans="3:3" ht="18.75" x14ac:dyDescent="0.3">
      <c r="C151" s="259"/>
    </row>
    <row r="152" spans="3:3" ht="18.75" x14ac:dyDescent="0.3">
      <c r="C152" s="259"/>
    </row>
    <row r="153" spans="3:3" ht="18.75" x14ac:dyDescent="0.3">
      <c r="C153" s="259"/>
    </row>
    <row r="154" spans="3:3" ht="18.75" x14ac:dyDescent="0.3">
      <c r="C154" s="259"/>
    </row>
    <row r="155" spans="3:3" x14ac:dyDescent="0.25">
      <c r="C155" s="285"/>
    </row>
    <row r="156" spans="3:3" x14ac:dyDescent="0.25">
      <c r="C156" s="285"/>
    </row>
    <row r="157" spans="3:3" x14ac:dyDescent="0.25">
      <c r="C157" s="285"/>
    </row>
  </sheetData>
  <mergeCells count="53">
    <mergeCell ref="A114:I114"/>
    <mergeCell ref="A115:I115"/>
    <mergeCell ref="A116:I116"/>
    <mergeCell ref="C117:D117"/>
    <mergeCell ref="A118:B118"/>
    <mergeCell ref="C118:C120"/>
    <mergeCell ref="D118:D120"/>
    <mergeCell ref="E118:E120"/>
    <mergeCell ref="F118:I118"/>
    <mergeCell ref="A119:A120"/>
    <mergeCell ref="B119:B120"/>
    <mergeCell ref="F119:F120"/>
    <mergeCell ref="G119:G120"/>
    <mergeCell ref="H119:H120"/>
    <mergeCell ref="I119:I120"/>
    <mergeCell ref="A88:I88"/>
    <mergeCell ref="A89:I89"/>
    <mergeCell ref="A90:I90"/>
    <mergeCell ref="A92:B92"/>
    <mergeCell ref="C92:C94"/>
    <mergeCell ref="D92:D94"/>
    <mergeCell ref="E92:E94"/>
    <mergeCell ref="F92:I92"/>
    <mergeCell ref="A93:A94"/>
    <mergeCell ref="B93:B94"/>
    <mergeCell ref="F93:F94"/>
    <mergeCell ref="G93:G94"/>
    <mergeCell ref="H93:H94"/>
    <mergeCell ref="I93:I94"/>
    <mergeCell ref="A43:I43"/>
    <mergeCell ref="A44:I44"/>
    <mergeCell ref="A46:I46"/>
    <mergeCell ref="A47:B47"/>
    <mergeCell ref="D47:D49"/>
    <mergeCell ref="E47:E49"/>
    <mergeCell ref="F47:I47"/>
    <mergeCell ref="A48:A49"/>
    <mergeCell ref="B48:B49"/>
    <mergeCell ref="F48:F49"/>
    <mergeCell ref="G48:G49"/>
    <mergeCell ref="H48:H49"/>
    <mergeCell ref="I48:I49"/>
    <mergeCell ref="A1:I1"/>
    <mergeCell ref="A2:I2"/>
    <mergeCell ref="A6:A7"/>
    <mergeCell ref="B6:B7"/>
    <mergeCell ref="F6:F7"/>
    <mergeCell ref="G6:G7"/>
    <mergeCell ref="H6:H7"/>
    <mergeCell ref="A5:B5"/>
    <mergeCell ref="D5:D7"/>
    <mergeCell ref="E5:E7"/>
    <mergeCell ref="F5:I5"/>
  </mergeCells>
  <hyperlinks>
    <hyperlink ref="B8" r:id="rId1" display="https://www.iwwfed-ea.org/classic/rl2025/eame/index.php?skier=FRA762011464"/>
    <hyperlink ref="B9" r:id="rId2" display="https://www.iwwfed-ea.org/classic/rl2025/eame/index.php?skier=GBR452014449"/>
    <hyperlink ref="B10" r:id="rId3" display="https://www.iwwfed-ea.org/classic/rl2025/eame/index.php?skier=FRA372017879"/>
    <hyperlink ref="B11" r:id="rId4" display="https://www.iwwfed-ea.org/classic/rl2025/eame/index.php?skier=UKR492001288"/>
    <hyperlink ref="B12" r:id="rId5" display="https://www.iwwfed-ea.org/classic/rl2025/eame/index.php?skier=FRA152018436"/>
    <hyperlink ref="B13" r:id="rId6" display="https://www.iwwfed-ea.org/classic/rl2025/eame/index.php?skier=ITA972013979"/>
    <hyperlink ref="B16" r:id="rId7" display="https://www.iwwfed-ea.org/classic/rl2025/eame/index.php?skier=FRA182014458"/>
    <hyperlink ref="B14" r:id="rId8" display="https://www.iwwfed-ea.org/classic/rl2025/eame/index.php?skier=CZE542008820"/>
    <hyperlink ref="B19" r:id="rId9" display="https://www.iwwfed-ea.org/classic/rl2025/eame/index.php?skier=AUT722017641"/>
    <hyperlink ref="B15" r:id="rId10" display="https://www.iwwfed-ea.org/classic/rl2025/eame/index.php?skier=ITA072007898"/>
    <hyperlink ref="B20" r:id="rId11" display="https://www.iwwfed-ea.org/classic/rl2025/eame/index.php?skier=GER842022681"/>
    <hyperlink ref="B21" r:id="rId12" display="https://www.iwwfed-ea.org/classic/rl2025/eame/index.php?skier=UKR112017726"/>
    <hyperlink ref="I8" r:id="rId13" tooltip="2025 IWWF World Waterski Championships_x000d_Recetto_x000d_31.08.2025" display="https://www.iwwfed-ea.org/classic/25IWWF04/"/>
    <hyperlink ref="I9" r:id="rId14" tooltip="Swiss Pro Tricks_x000d_Swiss Waterski Resort, Clermont, FL_x000d_20.04.2025" display="http://www.iwsftournament.com/homologation/scorebooks/20250421080402Scorebook25S059CS.HTM"/>
    <hyperlink ref="I10" r:id="rId15" tooltip="Masters Qualifying Series 1_x000d__x000d_04.05.2025" display="http://www.iwsftournament.com/homologation/scorebooks/20250505170502Scorebook25S070CS.HTM"/>
    <hyperlink ref="I11" r:id="rId16" tooltip="2025 European Open Championships_x000d_Salmsee, Steyregg_x000d_09.08.2025" display="https://www.iwwfed-ea.org/classic/25EURO03/"/>
    <hyperlink ref="I12" r:id="rId17" tooltip="LE PLAN D'EAU 3D 2/2 30eme anniversaire_x000d_Club Omnisport de Jaumard_x000d_05.10.2025" display="https://www.iwwfed-ea.org/classic/25FRA014/"/>
    <hyperlink ref="I13" r:id="rId18" tooltip="Sunset Fall Classic_x000d_Sunset Lakes, Groveland, FL_x000d_05.10.2025" display="http://www.iwsftournament.com/homologation/scorebooks/20251007211001Scorebook26S022CS.HTM"/>
    <hyperlink ref="I16" r:id="rId19" tooltip="Championnat de France U21  + OPEN_x000d_Ski nautique Montbeliardais_x000d_13.07.2025" display="https://www.iwwfed-ea.org/classic/25FRA206/"/>
    <hyperlink ref="I14" r:id="rId20" tooltip="Campeonato Argentino de Esqui Nautico_x000d_AHUMADA ESQUI NAUTICO_x000d_09.02.2025" display="http://www.iwsftournament.com/homologation/scorebooks/20250208150258Scorebook25ARG002.htm"/>
    <hyperlink ref="I19" r:id="rId21" tooltip="2025 IWWF E&amp;A Under-21 Championship_x000d_Internationaler Wiener Wasserski Club_x000d_22.08.2025" display="https://www.iwwfed-ea.org/classic/25EURO05/"/>
    <hyperlink ref="I15" r:id="rId22" tooltip="Linz Open in Memoriam Franz Kuhn_x000d_Salmsee, Steyregg_x000d_13.07.2025" display="https://www.iwwfed-ea.org/classic/25AUT003/"/>
    <hyperlink ref="I20" r:id="rId23" tooltip="Masters Last Chance Qualifier_x000d__x000d_11.05.2025" display="http://www.iwsftournament.com/homologation/scorebooks/20250512130502Scorebook25S071CS.HTM"/>
    <hyperlink ref="I21" r:id="rId24" tooltip="2025 European Open Championships_x000d_Salmsee, Steyregg_x000d_09.08.2025" display="https://www.iwwfed-ea.org/classic/25EURO03/"/>
    <hyperlink ref="I17" r:id="rId25" tooltip="2025 European Open Championships_x000d_Salmsee, Steyregg_x000d_09.08.2025" display="https://www.iwwfed-ea.org/classic/25EURO03/"/>
    <hyperlink ref="B110" r:id="rId26" display="https://www.iwwfed-ea.org/classic/rl2025/eame/index.php?skier=IWF100200001"/>
    <hyperlink ref="B50" r:id="rId27" display="https://www.iwwfed-ea.org/classic/rl2025/eame/index.php?skier=FRA372017879"/>
    <hyperlink ref="B51" r:id="rId28" display="https://www.iwwfed-ea.org/classic/rl2025/eame/index.php?skier=FRA152018436"/>
    <hyperlink ref="B52" r:id="rId29" display="https://www.iwwfed-ea.org/classic/rl2025/eame/index.php?skier=GER842022681"/>
    <hyperlink ref="B53" r:id="rId30" display="https://www.iwwfed-ea.org/classic/rl2025/eame/index.php?skier=UKR112017726"/>
    <hyperlink ref="B54" r:id="rId31" display="https://www.iwwfed-ea.org/classic/rl2025/eame/index.php?skier=UKR152022995"/>
    <hyperlink ref="B56" r:id="rId32" display="https://www.iwwfed-ea.org/classic/rl2025/eame/index.php?skier=SVK832001600"/>
    <hyperlink ref="B57" r:id="rId33" display="https://www.iwwfed-ea.org/classic/rl2025/eame/index.php?skier=ITA232020050"/>
    <hyperlink ref="B58" r:id="rId34" display="https://www.iwwfed-ea.org/classic/rl2025/eame/index.php?skier=GBR542018132"/>
    <hyperlink ref="B55" r:id="rId35" display="https://www.iwwfed-ea.org/classic/rl2025/eame/index.php?skier=UKR302022990"/>
    <hyperlink ref="B59" r:id="rId36" display="https://www.iwwfed-ea.org/classic/rl2025/eame/index.php?skier=ITA672018451"/>
    <hyperlink ref="B61" r:id="rId37" display="https://www.iwwfed-ea.org/classic/rl2025/eame/index.php?skier=ITA792020969"/>
    <hyperlink ref="B60" r:id="rId38" display="https://www.iwwfed-ea.org/classic/rl2025/eame/index.php?skier=GRE382022664"/>
    <hyperlink ref="B63" r:id="rId39" display="https://www.iwwfed-ea.org/classic/rl2025/eame/index.php?skier=AUT352019270"/>
    <hyperlink ref="B62" r:id="rId40" display="https://www.iwwfed-ea.org/classic/rl2025/eame/index.php?skier=SUI342019723"/>
    <hyperlink ref="I50" r:id="rId41" tooltip="Masters Qualifying Series 1_x000d__x000d_04.05.2025" display="http://www.iwsftournament.com/homologation/scorebooks/20250505170502Scorebook25S070CS.HTM"/>
    <hyperlink ref="I51" r:id="rId42" tooltip="LE PLAN D'EAU 3D 2/2 30eme anniversaire_x000d_Club Omnisport de Jaumard_x000d_05.10.2025" display="https://www.iwwfed-ea.org/classic/25FRA014/"/>
    <hyperlink ref="I52" r:id="rId43" tooltip="Masters Last Chance Qualifier_x000d__x000d_11.05.2025" display="http://www.iwsftournament.com/homologation/scorebooks/20250512130502Scorebook25S071CS.HTM"/>
    <hyperlink ref="I53" r:id="rId44" tooltip="2025 European Open Championships_x000d_Salmsee, Steyregg_x000d_09.08.2025" display="https://www.iwwfed-ea.org/classic/25EURO03/"/>
    <hyperlink ref="I56" r:id="rId45" tooltip="Spolana Cup 2025_x000d_KRENEK_x000d_21.09.2025" display="https://www.iwwfed-ea.org/classic/25CZE002/"/>
    <hyperlink ref="I57" r:id="rId46" tooltip="2025 IWWF World Under 21 Waterski Championhips_x000d_Predator Bay_x000d_03.08.2025" display="https://www.iwwfed-ea.org/classic/25IWWF01/"/>
    <hyperlink ref="I58" r:id="rId47" tooltip="Malibu Summer Multi_x000d_Hazelwoods Ski World_x000d_10.08.2025" display="https://www.iwwfed-ea.org/classic/25GBR028/"/>
    <hyperlink ref="I59" r:id="rId48" tooltip="XX International San Gervasio_x000d_San Gervasio Bresciano_x000d_22.06.2025" display="https://www.iwwfed-ea.org/classic/25ITA001/"/>
    <hyperlink ref="I61" r:id="rId49" tooltip="II Jolly Overall Cup_x000d_San Gervasio Bresciano_x000d_14.09.2025" display="https://www.iwwfed-ea.org/classic/25ITA004/"/>
    <hyperlink ref="I63" r:id="rId50" tooltip="2025 IWWF E&amp;A Under-21 Championship_x000d_Internationaler Wiener Wasserski Club_x000d_22.08.2025" display="https://www.iwwfed-ea.org/classic/25EURO05/"/>
    <hyperlink ref="I62" r:id="rId51" tooltip="Boesch Swiss Waterski Championships_x000d_Bourg-en-Bresse Exo01 La Rena_x000d_03.08.2025" display="https://www.iwwfed-ea.org/classic/25SUI003/"/>
    <hyperlink ref="B65" r:id="rId52" display="https://www.iwwfed-ea.org/classic/rl2025/eame/index.php?skier=IWF100200001"/>
    <hyperlink ref="I65" r:id="rId53" tooltip="2025 Huston Cadillac Florida Championships_x000d__x000d_13.07.2025" display="http://www.iwsftournament.com/homologation/scorebooks/20250715090703Scorebook25S075CS.HTM"/>
    <hyperlink ref="B99" r:id="rId54" display="https://www.iwwfed-ea.org/classic/rl2025/eame/index.php?skier=AUT352019270"/>
    <hyperlink ref="B95" r:id="rId55" display="https://www.iwwfed-ea.org/classic/rl2025/eame/index.php?skier=UKR152022995"/>
    <hyperlink ref="B96" r:id="rId56" display="https://www.iwwfed-ea.org/classic/rl2025/eame/index.php?skier=UKR302022990"/>
    <hyperlink ref="B97" r:id="rId57" display="https://www.iwwfed-ea.org/classic/rl2025/eame/index.php?skier=GRE382022664"/>
    <hyperlink ref="B101" r:id="rId58" display="https://www.iwwfed-ea.org/classic/rl2025/eame/index.php?skier=GBR982015494"/>
    <hyperlink ref="B100" r:id="rId59" display="https://www.iwwfed-ea.org/classic/rl2025/eame/index.php?skier=ITA222022540"/>
    <hyperlink ref="B103" r:id="rId60" display="https://www.iwwfed-ea.org/classic/rl2025/eame/index.php?skier=CZE162020505"/>
    <hyperlink ref="B104" r:id="rId61" display="https://www.iwwfed-ea.org/classic/rl2025/eame/index.php?skier=GER982016343"/>
    <hyperlink ref="B105" r:id="rId62" display="https://www.iwwfed-ea.org/classic/rl2025/eame/index.php?skier=CZE212024157"/>
    <hyperlink ref="B106" r:id="rId63" display="https://www.iwwfed-ea.org/classic/rl2025/eame/index.php?skier=BEL982009938"/>
    <hyperlink ref="B102" r:id="rId64" display="https://www.iwwfed-ea.org/classic/rl2025/eame/index.php?skier=GRE982018475"/>
    <hyperlink ref="B108" r:id="rId65" display="https://www.iwwfed-ea.org/classic/rl2025/eame/index.php?skier=UKR982023745"/>
    <hyperlink ref="B107" r:id="rId66" display="https://www.iwwfed-ea.org/classic/rl2025/eame/index.php?skier=GBR982015602"/>
    <hyperlink ref="B98" r:id="rId67" display="https://www.iwwfed-ea.org/classic/rl2025/eame/index.php?skier=FRA182018435"/>
    <hyperlink ref="I101" r:id="rId68" tooltip="Holy Cow Cup_x000d_Lake Grew, Polk City, FL_x000d_12.10.2025" display="http://www.iwsftournament.com/homologation/scorebooks/20251014141002Scorebook26S013CS.HTM"/>
    <hyperlink ref="I100" r:id="rId69" tooltip="2025 IWWF E&amp;A Youth (U14 &amp; U17) Championship_x000d_Botaski - Sesena Waterski Complex_x000d_20.07.2025" display="https://www.iwwfed-ea.org/classic/25EURO06/"/>
    <hyperlink ref="I103" r:id="rId70" tooltip="Czech and Slovak Championships_x000d_OLEKSOVICE_x000d_17.08.2025" display="https://www.iwwfed-ea.org/classic/25CZE004/"/>
    <hyperlink ref="I105" r:id="rId71" tooltip="O Pohar TJ Slavoj Plzen_x000d_HRACHOLUSKY_x000d_27.07.2025" display="https://www.iwwfed-ea.org/classic/25CZE001/"/>
    <hyperlink ref="I106" r:id="rId72" tooltip="The 2025 BENELUX Championships_x000d_VVW-Integra Eke/Nazareth_x000d_10.08.2025" display="https://www.iwwfed-ea.org/classic/25BEL003/"/>
    <hyperlink ref="I102" r:id="rId73" tooltip="2025 IWWF E&amp;A Youth (U14 &amp; U17) Championship_x000d_Botaski - Sesena Waterski Complex_x000d_20.07.2025" display="https://www.iwwfed-ea.org/classic/25EURO06/"/>
    <hyperlink ref="I108" r:id="rId74" tooltip="2025 IWWF E&amp;A Under-21 Championship_x000d_Internationaler Wiener Wasserski Club_x000d_22.08.2025" display="https://www.iwwfed-ea.org/classic/25EURO05/"/>
    <hyperlink ref="I107" r:id="rId75" tooltip="2025 IWWF E&amp;A Youth (U14 &amp; U17) Championship_x000d_Botaski - Sesena Waterski Complex_x000d_20.07.2025" display="https://www.iwwfed-ea.org/classic/25EURO06/"/>
    <hyperlink ref="I98" r:id="rId76" tooltip="Championnats de Ligue NAQU Memorial Michel Naudina_x000d_Lacanau Ski Club_x000d_07.09.2025" display="https://www.iwwfed-ea.org/classic/25FRA217/"/>
    <hyperlink ref="B129" r:id="rId77" display="https://www.iwwfed-ea.org/classic/rl2025/eame/index.php?skier=IWF100200001"/>
    <hyperlink ref="B121" r:id="rId78" display="https://www.iwwfed-ea.org/classic/rl2025/eame/index.php?skier=CZE212024157"/>
    <hyperlink ref="B122" r:id="rId79" display="https://www.iwwfed-ea.org/classic/rl2025/eame/index.php?skier=GBR982015602"/>
    <hyperlink ref="B128" r:id="rId80" display="https://www.iwwfed-ea.org/classic/rl2025/eame/index.php?skier=SUI982014680"/>
    <hyperlink ref="B127" r:id="rId81" display="https://www.iwwfed-ea.org/classic/rl2025/eame/index.php?skier=AUT982024303"/>
    <hyperlink ref="B123" r:id="rId82" display="https://www.iwwfed-ea.org/classic/rl2025/eame/index.php?skier=UKR982023757"/>
    <hyperlink ref="B124" r:id="rId83" display="https://www.iwwfed-ea.org/classic/rl2025/eame/index.php?skier=UKR982023756"/>
    <hyperlink ref="B126" r:id="rId84" display="https://www.iwwfed-ea.org/classic/rl2025/eame/index.php?skier=UKR982023838"/>
    <hyperlink ref="B131" r:id="rId85" display="https://www.iwwfed-ea.org/classic/rl2025/eame/index.php?skier=GRE982018653"/>
    <hyperlink ref="B133" r:id="rId86" display="https://www.iwwfed-ea.org/classic/rl2025/eame/index.php?skier=UKR982023839"/>
    <hyperlink ref="B134" r:id="rId87" display="https://www.iwwfed-ea.org/classic/rl2025/eame/index.php?skier=FIN972011266"/>
    <hyperlink ref="B135" r:id="rId88" display="https://www.iwwfed-ea.org/classic/rl2025/eame/index.php?skier=UKR982023837"/>
    <hyperlink ref="I121" r:id="rId89" tooltip="Spolana Cup 2025_x000d_KRENEK_x000d_21.09.2025" display="https://www.iwwfed-ea.org/classic/25CZE002/"/>
    <hyperlink ref="I122" r:id="rId90" tooltip="British Youth Nationals_x000d_Gosfield Lake Water Ski Club_x000d_15.08.2025" display="https://www.iwwfed-ea.org/classic/25GBR030/"/>
    <hyperlink ref="I128" r:id="rId91" tooltip="Boesch Swiss Waterski Championships_x000d_Bourg-en-Bresse Exo01 La Rena_x000d_03.08.2025" display="https://www.iwwfed-ea.org/classic/25SUI003/"/>
    <hyperlink ref="I127" r:id="rId92" tooltip="II Jolly Overall Cup_x000d_San Gervasio Bresciano_x000d_14.09.2025" display="https://www.iwwfed-ea.org/classic/25ITA004/"/>
    <hyperlink ref="I123" r:id="rId93" tooltip="Spolana Cup 2025_x000d_KRENEK_x000d_21.09.2025" display="https://www.iwwfed-ea.org/classic/25CZE002/"/>
    <hyperlink ref="I124" r:id="rId94" tooltip="2025 IWWF E&amp;A Youth (U14 &amp; U17) Championship_x000d_Botaski - Sesena Waterski Complex_x000d_20.07.2025" display="https://www.iwwfed-ea.org/classic/25EURO06/"/>
    <hyperlink ref="I126" r:id="rId95" tooltip="Spolana Cup 2025_x000d_KRENEK_x000d_21.09.2025" display="https://www.iwwfed-ea.org/classic/25CZE002/"/>
    <hyperlink ref="I133" r:id="rId96" tooltip="Spolana Cup 2025_x000d_KRENEK_x000d_21.09.2025" display="https://www.iwwfed-ea.org/classic/25CZE002/"/>
    <hyperlink ref="I134" r:id="rId97" tooltip="Open SM-kilpailut_x000d_Niihama Waterski Center_x000d_17.08.2025" display="https://www.iwwfed-ea.org/classic/25FIN004/"/>
    <hyperlink ref="I135" r:id="rId98" tooltip="Spolana Cup 2025_x000d_KRENEK_x000d_21.09.2025" display="https://www.iwwfed-ea.org/classic/25CZE002/"/>
    <hyperlink ref="B22" r:id="rId99" display="https://ems.iwwf.sport/RankingList/ScoringDetailsWaterSki?Id=04885a8d-70f8-46ae-82cf-beb8cfdc46ca&amp;RankingListLogId=a7d7f3ba-c964-4913-a3cc-50fc02a907b8&amp;Event=11&amp;IdRankinglistPlacement=7904db46-8d70-4e70-aeb6-2f61d1e77c06&amp;DisciplineId=7&amp;EventId=11&amp;SeasonId=10&amp;Month=5&amp;RLAgeCategoryId=&amp;Gender=1&amp;ConfederationId=&amp;FederationId=&amp;Lastname=&amp;Firstname=&amp;AthleteCode=&amp;RLConfederationId=1"/>
    <hyperlink ref="B23" r:id="rId100" display="https://ems.iwwf.sport/RankingList/ScoringDetailsWaterSki?Id=dbf4b8ff-eda3-41df-9c75-ff301cf4261f&amp;RankingListLogId=a7d7f3ba-c964-4913-a3cc-50fc02a907b8&amp;Event=11&amp;IdRankinglistPlacement=e94ea33b-83b1-4315-90be-825b29187c76&amp;DisciplineId=7&amp;EventId=11&amp;SeasonId=10&amp;Month=5&amp;RLAgeCategoryId=&amp;Gender=1&amp;ConfederationId=&amp;FederationId=&amp;Lastname=&amp;Firstname=&amp;AthleteCode=&amp;RLConfederationId=1"/>
    <hyperlink ref="B18" r:id="rId101" display="https://ems.iwwf.sport/RankingList/ScoringDetailsWaterSki?Id=610382e9-c106-424f-aeb5-ea4ef85bd23e&amp;RankingListLogId=a7d7f3ba-c964-4913-a3cc-50fc02a907b8&amp;Event=11&amp;IdRankinglistPlacement=4258fdbb-9016-4852-b8d1-1f0b01307aee&amp;DisciplineId=7&amp;EventId=11&amp;SeasonId=10&amp;Month=5&amp;RLAgeCategoryId=&amp;Gender=1&amp;ConfederationId=&amp;FederationId=&amp;Lastname=&amp;Firstname=&amp;AthleteCode=&amp;RLConfederationId=1"/>
    <hyperlink ref="I22" r:id="rId102" display="https://ems.iwwf.sport/Competitions/Details?Id=a43a6274-eb6c-4ecc-a7cd-b0fd1f506a89"/>
    <hyperlink ref="I95" r:id="rId103" display="https://ems.iwwf.sport/Competitions/Details?Id=9ba15c3c-c348-4314-b552-9893d0dfa5d8"/>
    <hyperlink ref="I96" r:id="rId104" display="https://ems.iwwf.sport/Competitions/Details?Id=9ba15c3c-c348-4314-b552-9893d0dfa5d8"/>
    <hyperlink ref="I131" r:id="rId105" display="https://ems.iwwf.sport/Competitions/Details?Id=14ad4e0f-2ae8-4c0e-9c70-31e2f25741cf"/>
  </hyperlinks>
  <pageMargins left="0.82291666666666663" right="0.34375" top="0.4375" bottom="0.51041666666666663" header="0.3" footer="0.3"/>
  <pageSetup paperSize="9" orientation="portrait" horizontalDpi="0" verticalDpi="0" r:id="rId10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showWhiteSpace="0" view="pageLayout" topLeftCell="A133" zoomScaleNormal="100" workbookViewId="0">
      <selection activeCell="O78" sqref="O78"/>
    </sheetView>
  </sheetViews>
  <sheetFormatPr defaultRowHeight="15.75" x14ac:dyDescent="0.25"/>
  <cols>
    <col min="1" max="1" width="4" customWidth="1"/>
    <col min="2" max="2" width="26" customWidth="1"/>
    <col min="3" max="3" width="6" style="257" customWidth="1"/>
    <col min="4" max="4" width="6" style="110" customWidth="1"/>
    <col min="5" max="5" width="6" style="187" customWidth="1"/>
    <col min="6" max="6" width="9.5703125" style="258" customWidth="1"/>
    <col min="7" max="7" width="9.42578125" style="110" customWidth="1"/>
    <col min="8" max="8" width="6.7109375" style="187" customWidth="1"/>
    <col min="9" max="9" width="10.28515625" customWidth="1"/>
  </cols>
  <sheetData>
    <row r="1" spans="1:9" x14ac:dyDescent="0.25">
      <c r="A1" s="864" t="s">
        <v>18</v>
      </c>
      <c r="B1" s="864"/>
      <c r="C1" s="864"/>
      <c r="D1" s="864"/>
      <c r="E1" s="864"/>
      <c r="F1" s="864"/>
      <c r="G1" s="864"/>
      <c r="H1" s="864"/>
      <c r="I1" s="864"/>
    </row>
    <row r="2" spans="1:9" x14ac:dyDescent="0.25">
      <c r="A2" s="864" t="s">
        <v>429</v>
      </c>
      <c r="B2" s="864"/>
      <c r="C2" s="864"/>
      <c r="D2" s="864"/>
      <c r="E2" s="864"/>
      <c r="F2" s="864"/>
      <c r="G2" s="864"/>
      <c r="H2" s="864"/>
      <c r="I2" s="864"/>
    </row>
    <row r="3" spans="1:9" ht="15.75" customHeight="1" x14ac:dyDescent="0.25">
      <c r="A3" s="3"/>
      <c r="B3" s="641"/>
      <c r="C3" s="111" t="s">
        <v>128</v>
      </c>
      <c r="D3" s="3"/>
      <c r="E3" s="62"/>
      <c r="F3" s="62"/>
      <c r="G3" s="62"/>
      <c r="H3" s="62"/>
      <c r="I3" s="62"/>
    </row>
    <row r="4" spans="1:9" ht="15" customHeight="1" x14ac:dyDescent="0.25">
      <c r="A4" s="3"/>
      <c r="B4" s="3"/>
      <c r="C4" s="930" t="s">
        <v>131</v>
      </c>
      <c r="D4" s="930"/>
      <c r="E4" s="4"/>
      <c r="F4" s="578"/>
      <c r="G4" s="3"/>
      <c r="H4" s="4"/>
      <c r="I4" s="3"/>
    </row>
    <row r="5" spans="1:9" ht="17.25" customHeight="1" x14ac:dyDescent="0.25">
      <c r="A5" s="891" t="s">
        <v>132</v>
      </c>
      <c r="B5" s="891"/>
      <c r="C5" s="918"/>
      <c r="D5" s="921" t="s">
        <v>1</v>
      </c>
      <c r="E5" s="924" t="s">
        <v>133</v>
      </c>
      <c r="F5" s="911" t="s">
        <v>432</v>
      </c>
      <c r="G5" s="911"/>
      <c r="H5" s="911"/>
      <c r="I5" s="911"/>
    </row>
    <row r="6" spans="1:9" ht="17.25" customHeight="1" x14ac:dyDescent="0.25">
      <c r="A6" s="881" t="s">
        <v>134</v>
      </c>
      <c r="B6" s="883" t="s">
        <v>21</v>
      </c>
      <c r="C6" s="919" t="s">
        <v>0</v>
      </c>
      <c r="D6" s="922"/>
      <c r="E6" s="925"/>
      <c r="F6" s="927" t="s">
        <v>2</v>
      </c>
      <c r="G6" s="905" t="s">
        <v>3</v>
      </c>
      <c r="H6" s="906" t="s">
        <v>135</v>
      </c>
      <c r="I6" s="928"/>
    </row>
    <row r="7" spans="1:9" ht="17.25" customHeight="1" x14ac:dyDescent="0.25">
      <c r="A7" s="882"/>
      <c r="B7" s="884"/>
      <c r="C7" s="920"/>
      <c r="D7" s="923"/>
      <c r="E7" s="926"/>
      <c r="F7" s="927"/>
      <c r="G7" s="905"/>
      <c r="H7" s="906"/>
      <c r="I7" s="929"/>
    </row>
    <row r="8" spans="1:9" ht="17.25" customHeight="1" x14ac:dyDescent="0.3">
      <c r="A8" s="50">
        <v>1</v>
      </c>
      <c r="B8" s="44" t="s">
        <v>138</v>
      </c>
      <c r="C8" s="288">
        <v>1999</v>
      </c>
      <c r="D8" s="289" t="s">
        <v>443</v>
      </c>
      <c r="E8" s="290" t="s">
        <v>434</v>
      </c>
      <c r="F8" s="46">
        <v>72.099999999999994</v>
      </c>
      <c r="G8" s="209">
        <f t="shared" ref="G8:G18" si="0">(F8-25)*1000/52.4</f>
        <v>898.85496183206101</v>
      </c>
      <c r="H8" s="240">
        <v>1</v>
      </c>
      <c r="I8" s="764" t="s">
        <v>32</v>
      </c>
    </row>
    <row r="9" spans="1:9" ht="17.25" customHeight="1" x14ac:dyDescent="0.3">
      <c r="A9" s="50">
        <v>2</v>
      </c>
      <c r="B9" s="44" t="s">
        <v>216</v>
      </c>
      <c r="C9" s="288">
        <v>1996</v>
      </c>
      <c r="D9" s="289" t="s">
        <v>443</v>
      </c>
      <c r="E9" s="291" t="s">
        <v>434</v>
      </c>
      <c r="F9" s="46">
        <v>70.8</v>
      </c>
      <c r="G9" s="209">
        <f t="shared" si="0"/>
        <v>874.04580152671758</v>
      </c>
      <c r="H9" s="241">
        <v>2</v>
      </c>
      <c r="I9" s="765" t="s">
        <v>478</v>
      </c>
    </row>
    <row r="10" spans="1:9" ht="17.25" customHeight="1" x14ac:dyDescent="0.3">
      <c r="A10" s="50">
        <v>3</v>
      </c>
      <c r="B10" s="44" t="s">
        <v>136</v>
      </c>
      <c r="C10" s="288">
        <v>2000</v>
      </c>
      <c r="D10" s="289" t="s">
        <v>443</v>
      </c>
      <c r="E10" s="291" t="s">
        <v>422</v>
      </c>
      <c r="F10" s="46">
        <v>69.8</v>
      </c>
      <c r="G10" s="209">
        <f t="shared" si="0"/>
        <v>854.96183206106878</v>
      </c>
      <c r="H10" s="242">
        <v>3</v>
      </c>
      <c r="I10" s="765" t="s">
        <v>141</v>
      </c>
    </row>
    <row r="11" spans="1:9" ht="17.25" customHeight="1" x14ac:dyDescent="0.3">
      <c r="A11" s="50">
        <v>4</v>
      </c>
      <c r="B11" s="44" t="s">
        <v>217</v>
      </c>
      <c r="C11" s="288">
        <v>2000</v>
      </c>
      <c r="D11" s="289" t="s">
        <v>443</v>
      </c>
      <c r="E11" s="291" t="s">
        <v>444</v>
      </c>
      <c r="F11" s="210">
        <v>69</v>
      </c>
      <c r="G11" s="209">
        <f t="shared" si="0"/>
        <v>839.69465648854964</v>
      </c>
      <c r="H11" s="243">
        <v>4</v>
      </c>
      <c r="I11" s="765" t="s">
        <v>32</v>
      </c>
    </row>
    <row r="12" spans="1:9" ht="17.25" customHeight="1" x14ac:dyDescent="0.3">
      <c r="A12" s="50">
        <v>5</v>
      </c>
      <c r="B12" s="44" t="s">
        <v>154</v>
      </c>
      <c r="C12" s="288" t="s">
        <v>44</v>
      </c>
      <c r="D12" s="289" t="s">
        <v>4</v>
      </c>
      <c r="E12" s="291" t="s">
        <v>10</v>
      </c>
      <c r="F12" s="46">
        <v>68.099999999999994</v>
      </c>
      <c r="G12" s="209">
        <f t="shared" si="0"/>
        <v>822.51908396946556</v>
      </c>
      <c r="H12" s="245">
        <v>5</v>
      </c>
      <c r="I12" s="765" t="s">
        <v>32</v>
      </c>
    </row>
    <row r="13" spans="1:9" ht="17.25" customHeight="1" x14ac:dyDescent="0.3">
      <c r="A13" s="50">
        <v>6</v>
      </c>
      <c r="B13" s="44" t="s">
        <v>218</v>
      </c>
      <c r="C13" s="288">
        <v>1981</v>
      </c>
      <c r="D13" s="292" t="s">
        <v>479</v>
      </c>
      <c r="E13" s="291" t="s">
        <v>480</v>
      </c>
      <c r="F13" s="46">
        <v>67.599999999999994</v>
      </c>
      <c r="G13" s="209">
        <f t="shared" si="0"/>
        <v>812.97709923664115</v>
      </c>
      <c r="H13" s="246">
        <v>6</v>
      </c>
      <c r="I13" s="765" t="s">
        <v>32</v>
      </c>
    </row>
    <row r="14" spans="1:9" ht="17.25" customHeight="1" x14ac:dyDescent="0.3">
      <c r="A14" s="50">
        <v>7</v>
      </c>
      <c r="B14" s="44" t="s">
        <v>149</v>
      </c>
      <c r="C14" s="288">
        <v>2003</v>
      </c>
      <c r="D14" s="289" t="s">
        <v>443</v>
      </c>
      <c r="E14" s="291" t="s">
        <v>422</v>
      </c>
      <c r="F14" s="46">
        <v>66.5</v>
      </c>
      <c r="G14" s="209">
        <f t="shared" si="0"/>
        <v>791.98473282442751</v>
      </c>
      <c r="H14" s="246">
        <v>7</v>
      </c>
      <c r="I14" s="765" t="s">
        <v>32</v>
      </c>
    </row>
    <row r="15" spans="1:9" ht="17.25" customHeight="1" x14ac:dyDescent="0.3">
      <c r="A15" s="50">
        <v>8</v>
      </c>
      <c r="B15" s="44" t="s">
        <v>481</v>
      </c>
      <c r="C15" s="288">
        <v>1998</v>
      </c>
      <c r="D15" s="289" t="s">
        <v>443</v>
      </c>
      <c r="E15" s="291" t="s">
        <v>427</v>
      </c>
      <c r="F15" s="46">
        <v>66.099999999999994</v>
      </c>
      <c r="G15" s="209">
        <f t="shared" si="0"/>
        <v>784.35114503816783</v>
      </c>
      <c r="H15" s="246">
        <v>8</v>
      </c>
      <c r="I15" s="765" t="s">
        <v>32</v>
      </c>
    </row>
    <row r="16" spans="1:9" ht="17.25" customHeight="1" x14ac:dyDescent="0.3">
      <c r="A16" s="50">
        <v>9</v>
      </c>
      <c r="B16" s="44" t="s">
        <v>437</v>
      </c>
      <c r="C16" s="288">
        <v>2001</v>
      </c>
      <c r="D16" s="270" t="s">
        <v>443</v>
      </c>
      <c r="E16" s="291" t="s">
        <v>438</v>
      </c>
      <c r="F16" s="687">
        <v>64.900000000000006</v>
      </c>
      <c r="G16" s="209">
        <f t="shared" si="0"/>
        <v>761.45038167938947</v>
      </c>
      <c r="H16" s="246">
        <v>9</v>
      </c>
      <c r="I16" s="766" t="s">
        <v>482</v>
      </c>
    </row>
    <row r="17" spans="1:9" ht="17.25" customHeight="1" x14ac:dyDescent="0.3">
      <c r="A17" s="50">
        <v>10</v>
      </c>
      <c r="B17" s="44" t="s">
        <v>220</v>
      </c>
      <c r="C17" s="288">
        <v>2004</v>
      </c>
      <c r="D17" s="289" t="s">
        <v>443</v>
      </c>
      <c r="E17" s="291" t="s">
        <v>439</v>
      </c>
      <c r="F17" s="46">
        <v>63.7</v>
      </c>
      <c r="G17" s="209">
        <f t="shared" si="0"/>
        <v>738.54961832061076</v>
      </c>
      <c r="H17" s="246">
        <v>10</v>
      </c>
      <c r="I17" s="765" t="s">
        <v>32</v>
      </c>
    </row>
    <row r="18" spans="1:9" ht="17.25" customHeight="1" x14ac:dyDescent="0.3">
      <c r="A18" s="208">
        <v>11</v>
      </c>
      <c r="B18" s="293" t="s">
        <v>145</v>
      </c>
      <c r="C18" s="294">
        <v>2000</v>
      </c>
      <c r="D18" s="295" t="s">
        <v>443</v>
      </c>
      <c r="E18" s="291" t="s">
        <v>439</v>
      </c>
      <c r="F18" s="46">
        <v>63.4</v>
      </c>
      <c r="G18" s="209">
        <f t="shared" si="0"/>
        <v>732.82442748091603</v>
      </c>
      <c r="H18" s="246">
        <v>11</v>
      </c>
      <c r="I18" s="765" t="s">
        <v>483</v>
      </c>
    </row>
    <row r="19" spans="1:9" ht="17.25" customHeight="1" thickBot="1" x14ac:dyDescent="0.35">
      <c r="A19" s="56">
        <v>12</v>
      </c>
      <c r="B19" s="61" t="s">
        <v>221</v>
      </c>
      <c r="C19" s="296">
        <v>1997</v>
      </c>
      <c r="D19" s="297" t="s">
        <v>443</v>
      </c>
      <c r="E19" s="290" t="s">
        <v>439</v>
      </c>
      <c r="F19" s="211">
        <v>63.3</v>
      </c>
      <c r="G19" s="212">
        <f>(F19-25)*1000/52.4</f>
        <v>730.91603053435119</v>
      </c>
      <c r="H19" s="261">
        <v>12</v>
      </c>
      <c r="I19" s="767" t="s">
        <v>222</v>
      </c>
    </row>
    <row r="20" spans="1:9" ht="17.25" customHeight="1" thickTop="1" x14ac:dyDescent="0.3">
      <c r="A20" s="52">
        <v>13</v>
      </c>
      <c r="B20" s="57" t="s">
        <v>223</v>
      </c>
      <c r="C20" s="298">
        <v>1999</v>
      </c>
      <c r="D20" s="299" t="s">
        <v>443</v>
      </c>
      <c r="E20" s="331" t="s">
        <v>434</v>
      </c>
      <c r="F20" s="262">
        <v>63.2</v>
      </c>
      <c r="G20" s="213">
        <f>(F20-25)*1000/52.4</f>
        <v>729.00763358778624</v>
      </c>
      <c r="H20" s="768">
        <v>13</v>
      </c>
      <c r="I20" s="765" t="s">
        <v>484</v>
      </c>
    </row>
    <row r="21" spans="1:9" ht="17.25" customHeight="1" x14ac:dyDescent="0.3">
      <c r="A21" s="50">
        <v>14</v>
      </c>
      <c r="B21" s="293" t="s">
        <v>224</v>
      </c>
      <c r="C21" s="294">
        <v>1995</v>
      </c>
      <c r="D21" s="295" t="s">
        <v>137</v>
      </c>
      <c r="E21" s="772" t="s">
        <v>13</v>
      </c>
      <c r="F21" s="769">
        <v>61.9</v>
      </c>
      <c r="G21" s="770">
        <f t="shared" ref="G21" si="1">(F21-25)*1000/52.4</f>
        <v>704.19847328244282</v>
      </c>
      <c r="H21" s="771">
        <v>15</v>
      </c>
      <c r="I21" s="765" t="s">
        <v>32</v>
      </c>
    </row>
    <row r="22" spans="1:9" ht="17.25" customHeight="1" x14ac:dyDescent="0.3">
      <c r="A22" s="52">
        <v>15</v>
      </c>
      <c r="B22" s="44" t="s">
        <v>179</v>
      </c>
      <c r="C22" s="288">
        <v>2006</v>
      </c>
      <c r="D22" s="319" t="s">
        <v>4</v>
      </c>
      <c r="E22" s="772" t="s">
        <v>116</v>
      </c>
      <c r="F22" s="773">
        <v>58.3</v>
      </c>
      <c r="G22" s="209">
        <f>(F22-25)*1000/52.4</f>
        <v>635.49618320610693</v>
      </c>
      <c r="H22" s="263">
        <v>22</v>
      </c>
      <c r="I22" s="774" t="s">
        <v>225</v>
      </c>
    </row>
    <row r="23" spans="1:9" ht="17.25" customHeight="1" x14ac:dyDescent="0.3">
      <c r="A23" s="50">
        <v>16</v>
      </c>
      <c r="B23" s="293" t="s">
        <v>151</v>
      </c>
      <c r="C23" s="302">
        <v>2004</v>
      </c>
      <c r="D23" s="218" t="s">
        <v>4</v>
      </c>
      <c r="E23" s="303" t="s">
        <v>9</v>
      </c>
      <c r="F23" s="301" t="s">
        <v>226</v>
      </c>
      <c r="G23" s="213">
        <f>(F23-25)*1000/52.4</f>
        <v>635.49618320610693</v>
      </c>
      <c r="H23" s="775">
        <v>22</v>
      </c>
      <c r="I23" s="304" t="s">
        <v>152</v>
      </c>
    </row>
    <row r="24" spans="1:9" ht="17.25" customHeight="1" x14ac:dyDescent="0.3">
      <c r="A24" s="52">
        <v>17</v>
      </c>
      <c r="B24" s="305" t="s">
        <v>157</v>
      </c>
      <c r="C24" s="131">
        <v>2001</v>
      </c>
      <c r="D24" s="650" t="s">
        <v>137</v>
      </c>
      <c r="E24" s="30" t="s">
        <v>9</v>
      </c>
      <c r="F24" s="306" t="s">
        <v>227</v>
      </c>
      <c r="G24" s="576"/>
      <c r="H24" s="775"/>
      <c r="I24" s="576"/>
    </row>
    <row r="25" spans="1:9" ht="17.25" customHeight="1" x14ac:dyDescent="0.3">
      <c r="A25" s="50">
        <v>18</v>
      </c>
      <c r="B25" s="305" t="s">
        <v>160</v>
      </c>
      <c r="C25" s="131">
        <v>2007</v>
      </c>
      <c r="D25" s="650" t="s">
        <v>4</v>
      </c>
      <c r="E25" s="30" t="s">
        <v>9</v>
      </c>
      <c r="F25" s="306" t="s">
        <v>227</v>
      </c>
      <c r="G25" s="576"/>
      <c r="H25" s="775"/>
      <c r="I25" s="576"/>
    </row>
    <row r="26" spans="1:9" ht="17.25" customHeight="1" x14ac:dyDescent="0.3">
      <c r="A26" s="52">
        <v>19</v>
      </c>
      <c r="B26" s="44" t="s">
        <v>159</v>
      </c>
      <c r="C26" s="106">
        <v>2011</v>
      </c>
      <c r="D26" s="217" t="s">
        <v>5</v>
      </c>
      <c r="E26" s="64" t="s">
        <v>9</v>
      </c>
      <c r="F26" s="307" t="s">
        <v>228</v>
      </c>
      <c r="G26" s="209">
        <f>(F26-25)*1000/52.4</f>
        <v>257.63358778625957</v>
      </c>
      <c r="H26" s="775"/>
      <c r="I26" s="304" t="s">
        <v>229</v>
      </c>
    </row>
    <row r="27" spans="1:9" x14ac:dyDescent="0.25">
      <c r="A27" s="1"/>
      <c r="B27" s="1"/>
      <c r="C27" s="776"/>
      <c r="D27" s="1"/>
      <c r="E27" s="2"/>
      <c r="F27" s="777"/>
      <c r="G27" s="1"/>
      <c r="H27" s="2"/>
      <c r="I27" s="1"/>
    </row>
    <row r="28" spans="1:9" x14ac:dyDescent="0.25">
      <c r="A28" s="1"/>
      <c r="B28" s="1"/>
      <c r="C28" s="776"/>
      <c r="D28" s="1"/>
      <c r="E28" s="2"/>
      <c r="F28" s="777"/>
      <c r="G28" s="1"/>
      <c r="H28" s="2"/>
      <c r="I28" s="1"/>
    </row>
    <row r="29" spans="1:9" ht="12.75" customHeight="1" x14ac:dyDescent="0.25">
      <c r="A29" s="1"/>
      <c r="B29" s="1"/>
      <c r="C29" s="776"/>
      <c r="D29" s="1"/>
      <c r="E29" s="2"/>
      <c r="F29" s="777"/>
      <c r="G29" s="1"/>
      <c r="H29" s="2"/>
      <c r="I29" s="1"/>
    </row>
    <row r="30" spans="1:9" x14ac:dyDescent="0.25">
      <c r="A30" s="1"/>
      <c r="B30" s="1"/>
      <c r="C30" s="776"/>
      <c r="D30" s="1"/>
      <c r="E30" s="2"/>
      <c r="F30" s="777"/>
      <c r="G30" s="1"/>
      <c r="H30" s="2"/>
      <c r="I30" s="1"/>
    </row>
    <row r="31" spans="1:9" x14ac:dyDescent="0.25">
      <c r="A31" s="1"/>
      <c r="B31" s="1"/>
      <c r="C31" s="776"/>
      <c r="D31" s="1"/>
      <c r="E31" s="2"/>
      <c r="F31" s="777"/>
      <c r="G31" s="1"/>
      <c r="H31" s="2"/>
      <c r="I31" s="1"/>
    </row>
    <row r="32" spans="1:9" x14ac:dyDescent="0.25">
      <c r="A32" s="1"/>
      <c r="B32" s="1"/>
      <c r="C32" s="776"/>
      <c r="D32" s="1"/>
      <c r="E32" s="2"/>
      <c r="F32" s="777"/>
      <c r="G32" s="1"/>
      <c r="H32" s="2"/>
      <c r="I32" s="1"/>
    </row>
    <row r="33" spans="1:9" x14ac:dyDescent="0.25">
      <c r="A33" s="677"/>
      <c r="B33" s="229"/>
      <c r="C33" s="778"/>
      <c r="D33" s="677"/>
      <c r="E33" s="779"/>
      <c r="F33" s="780"/>
      <c r="G33" s="677"/>
      <c r="H33" s="779"/>
      <c r="I33" s="677"/>
    </row>
    <row r="34" spans="1:9" ht="18.75" x14ac:dyDescent="0.3">
      <c r="A34" s="677"/>
      <c r="B34" s="781"/>
      <c r="C34" s="782"/>
      <c r="D34" s="781"/>
      <c r="E34" s="80"/>
      <c r="F34" s="783"/>
      <c r="G34" s="783"/>
      <c r="H34" s="783"/>
      <c r="I34" s="783"/>
    </row>
    <row r="35" spans="1:9" ht="16.5" customHeight="1" x14ac:dyDescent="0.25">
      <c r="A35" s="677"/>
      <c r="B35" s="784"/>
      <c r="C35" s="785"/>
      <c r="D35" s="786"/>
      <c r="E35" s="787"/>
      <c r="F35" s="788"/>
      <c r="G35" s="786"/>
      <c r="H35" s="786"/>
      <c r="I35" s="677"/>
    </row>
    <row r="36" spans="1:9" ht="16.5" customHeight="1" x14ac:dyDescent="0.25">
      <c r="A36" s="677"/>
      <c r="B36" s="784"/>
      <c r="C36" s="785"/>
      <c r="D36" s="786"/>
      <c r="E36" s="787"/>
      <c r="F36" s="788"/>
      <c r="G36" s="786"/>
      <c r="H36" s="786"/>
      <c r="I36" s="677"/>
    </row>
    <row r="37" spans="1:9" ht="16.5" customHeight="1" x14ac:dyDescent="0.25">
      <c r="A37" s="677"/>
      <c r="B37" s="233"/>
      <c r="C37" s="14"/>
      <c r="D37" s="14"/>
      <c r="E37" s="789"/>
      <c r="F37" s="669"/>
      <c r="G37" s="16"/>
      <c r="H37" s="790"/>
      <c r="I37" s="791"/>
    </row>
    <row r="38" spans="1:9" ht="16.5" customHeight="1" x14ac:dyDescent="0.25">
      <c r="A38" s="677"/>
      <c r="B38" s="677"/>
      <c r="C38" s="14"/>
      <c r="D38" s="14"/>
      <c r="E38" s="789"/>
      <c r="F38" s="701"/>
      <c r="G38" s="16"/>
      <c r="H38" s="792"/>
      <c r="I38" s="793"/>
    </row>
    <row r="39" spans="1:9" ht="16.5" customHeight="1" x14ac:dyDescent="0.25">
      <c r="A39" s="677"/>
      <c r="B39" s="677"/>
      <c r="C39" s="14"/>
      <c r="D39" s="14"/>
      <c r="E39" s="789"/>
      <c r="F39" s="701"/>
      <c r="G39" s="16"/>
      <c r="H39" s="794"/>
      <c r="I39" s="795"/>
    </row>
    <row r="40" spans="1:9" ht="16.5" customHeight="1" x14ac:dyDescent="0.25">
      <c r="A40" s="677"/>
      <c r="B40" s="677"/>
      <c r="C40" s="14"/>
      <c r="D40" s="14"/>
      <c r="E40" s="789"/>
      <c r="F40" s="701"/>
      <c r="G40" s="16"/>
      <c r="H40" s="794"/>
      <c r="I40" s="795"/>
    </row>
    <row r="41" spans="1:9" ht="16.5" customHeight="1" x14ac:dyDescent="0.25">
      <c r="A41" s="677"/>
      <c r="B41" s="677"/>
      <c r="C41" s="14"/>
      <c r="D41" s="14"/>
      <c r="E41" s="789"/>
      <c r="F41" s="701"/>
      <c r="G41" s="16"/>
      <c r="H41" s="794"/>
      <c r="I41" s="795"/>
    </row>
    <row r="42" spans="1:9" ht="16.5" customHeight="1" x14ac:dyDescent="0.25">
      <c r="A42" s="677"/>
      <c r="B42" s="677"/>
      <c r="C42" s="14"/>
      <c r="D42" s="14"/>
      <c r="E42" s="789"/>
      <c r="F42" s="701"/>
      <c r="G42" s="16"/>
      <c r="H42" s="794"/>
      <c r="I42" s="795"/>
    </row>
    <row r="43" spans="1:9" ht="16.5" customHeight="1" x14ac:dyDescent="0.25">
      <c r="A43" s="677"/>
      <c r="B43" s="677"/>
      <c r="C43" s="14"/>
      <c r="D43" s="14"/>
      <c r="E43" s="789"/>
      <c r="F43" s="701"/>
      <c r="G43" s="16"/>
      <c r="H43" s="794"/>
      <c r="I43" s="795"/>
    </row>
    <row r="44" spans="1:9" ht="16.5" customHeight="1" x14ac:dyDescent="0.25">
      <c r="A44" s="677"/>
      <c r="B44" s="677"/>
      <c r="C44" s="14"/>
      <c r="D44" s="14"/>
      <c r="E44" s="789"/>
      <c r="F44" s="701"/>
      <c r="G44" s="16"/>
      <c r="H44" s="794"/>
      <c r="I44" s="795"/>
    </row>
    <row r="45" spans="1:9" ht="16.5" customHeight="1" x14ac:dyDescent="0.25">
      <c r="A45" s="677"/>
      <c r="B45" s="677"/>
      <c r="C45" s="14"/>
      <c r="D45" s="14"/>
      <c r="E45" s="789"/>
      <c r="F45" s="701"/>
      <c r="G45" s="16"/>
      <c r="H45" s="794"/>
      <c r="I45" s="795"/>
    </row>
    <row r="46" spans="1:9" ht="16.5" customHeight="1" x14ac:dyDescent="0.25">
      <c r="A46" s="677"/>
      <c r="B46" s="677"/>
      <c r="C46" s="14"/>
      <c r="D46" s="14"/>
      <c r="E46" s="789"/>
      <c r="F46" s="701"/>
      <c r="G46" s="16"/>
      <c r="H46" s="794"/>
      <c r="I46" s="795"/>
    </row>
    <row r="47" spans="1:9" ht="16.5" customHeight="1" x14ac:dyDescent="0.25">
      <c r="A47" s="677"/>
      <c r="B47" s="677"/>
      <c r="C47" s="14"/>
      <c r="D47" s="14"/>
      <c r="E47" s="789"/>
      <c r="F47" s="701"/>
      <c r="G47" s="16"/>
      <c r="H47" s="794"/>
      <c r="I47" s="795"/>
    </row>
    <row r="48" spans="1:9" ht="16.5" customHeight="1" x14ac:dyDescent="0.25">
      <c r="A48" s="677"/>
      <c r="B48" s="677"/>
      <c r="C48" s="14"/>
      <c r="D48" s="14"/>
      <c r="E48" s="789"/>
      <c r="F48" s="701"/>
      <c r="G48" s="664"/>
      <c r="H48" s="793"/>
      <c r="I48" s="795"/>
    </row>
    <row r="49" spans="1:9" ht="16.5" customHeight="1" x14ac:dyDescent="0.25">
      <c r="A49" s="18"/>
      <c r="B49" s="18"/>
      <c r="C49" s="19"/>
      <c r="D49" s="19"/>
      <c r="E49" s="646"/>
      <c r="F49" s="569"/>
      <c r="G49" s="309"/>
      <c r="H49" s="796"/>
      <c r="I49" s="797"/>
    </row>
    <row r="50" spans="1:9" ht="16.5" customHeight="1" x14ac:dyDescent="0.25">
      <c r="A50" s="864" t="s">
        <v>18</v>
      </c>
      <c r="B50" s="864"/>
      <c r="C50" s="864"/>
      <c r="D50" s="864"/>
      <c r="E50" s="864"/>
      <c r="F50" s="864"/>
      <c r="G50" s="864"/>
      <c r="H50" s="864"/>
      <c r="I50" s="864"/>
    </row>
    <row r="51" spans="1:9" ht="16.5" customHeight="1" x14ac:dyDescent="0.25">
      <c r="A51" s="864" t="s">
        <v>429</v>
      </c>
      <c r="B51" s="864"/>
      <c r="C51" s="864"/>
      <c r="D51" s="864"/>
      <c r="E51" s="864"/>
      <c r="F51" s="864"/>
      <c r="G51" s="864"/>
      <c r="H51" s="864"/>
      <c r="I51" s="864"/>
    </row>
    <row r="52" spans="1:9" ht="16.5" customHeight="1" x14ac:dyDescent="0.25">
      <c r="A52" s="3"/>
      <c r="B52" s="62"/>
      <c r="C52" s="641" t="s">
        <v>128</v>
      </c>
      <c r="D52" s="641"/>
      <c r="E52" s="62"/>
      <c r="F52" s="69"/>
      <c r="G52" s="62"/>
      <c r="H52" s="62"/>
      <c r="I52" s="62"/>
    </row>
    <row r="53" spans="1:9" ht="16.5" customHeight="1" x14ac:dyDescent="0.25">
      <c r="A53" s="907" t="s">
        <v>165</v>
      </c>
      <c r="B53" s="907"/>
      <c r="C53" s="907"/>
      <c r="D53" s="907"/>
      <c r="E53" s="907"/>
      <c r="F53" s="907"/>
      <c r="G53" s="907"/>
      <c r="H53" s="907"/>
      <c r="I53" s="907"/>
    </row>
    <row r="54" spans="1:9" ht="16.5" customHeight="1" x14ac:dyDescent="0.25">
      <c r="A54" s="908" t="s">
        <v>165</v>
      </c>
      <c r="B54" s="891"/>
      <c r="C54" s="643"/>
      <c r="D54" s="909" t="s">
        <v>1</v>
      </c>
      <c r="E54" s="910" t="s">
        <v>133</v>
      </c>
      <c r="F54" s="911" t="s">
        <v>432</v>
      </c>
      <c r="G54" s="911"/>
      <c r="H54" s="911"/>
      <c r="I54" s="911"/>
    </row>
    <row r="55" spans="1:9" ht="16.5" customHeight="1" x14ac:dyDescent="0.25">
      <c r="A55" s="912" t="s">
        <v>134</v>
      </c>
      <c r="B55" s="897" t="s">
        <v>21</v>
      </c>
      <c r="C55" s="643" t="s">
        <v>0</v>
      </c>
      <c r="D55" s="909"/>
      <c r="E55" s="910"/>
      <c r="F55" s="913" t="s">
        <v>2</v>
      </c>
      <c r="G55" s="914" t="s">
        <v>3</v>
      </c>
      <c r="H55" s="915" t="s">
        <v>135</v>
      </c>
      <c r="I55" s="916" t="s">
        <v>230</v>
      </c>
    </row>
    <row r="56" spans="1:9" ht="16.5" customHeight="1" x14ac:dyDescent="0.25">
      <c r="A56" s="912"/>
      <c r="B56" s="897"/>
      <c r="C56" s="643"/>
      <c r="D56" s="909"/>
      <c r="E56" s="910"/>
      <c r="F56" s="913"/>
      <c r="G56" s="914"/>
      <c r="H56" s="915"/>
      <c r="I56" s="917"/>
    </row>
    <row r="57" spans="1:9" ht="16.5" customHeight="1" x14ac:dyDescent="0.3">
      <c r="A57" s="798">
        <v>1</v>
      </c>
      <c r="B57" s="44" t="s">
        <v>154</v>
      </c>
      <c r="C57" s="799" t="s">
        <v>44</v>
      </c>
      <c r="D57" s="23" t="s">
        <v>4</v>
      </c>
      <c r="E57" s="310" t="s">
        <v>10</v>
      </c>
      <c r="F57" s="800">
        <v>68.099999999999994</v>
      </c>
      <c r="G57" s="213">
        <f t="shared" ref="G57:G64" si="2">(F57-25)*1000/52.4</f>
        <v>822.51908396946556</v>
      </c>
      <c r="H57" s="311">
        <v>1</v>
      </c>
      <c r="I57" s="774" t="s">
        <v>32</v>
      </c>
    </row>
    <row r="58" spans="1:9" ht="16.5" customHeight="1" x14ac:dyDescent="0.3">
      <c r="A58" s="798">
        <v>2</v>
      </c>
      <c r="B58" s="44" t="s">
        <v>178</v>
      </c>
      <c r="C58" s="799" t="s">
        <v>102</v>
      </c>
      <c r="D58" s="23" t="s">
        <v>4</v>
      </c>
      <c r="E58" s="310" t="s">
        <v>12</v>
      </c>
      <c r="F58" s="800">
        <v>59.8</v>
      </c>
      <c r="G58" s="213">
        <f t="shared" si="2"/>
        <v>664.12213740458014</v>
      </c>
      <c r="H58" s="313">
        <v>2</v>
      </c>
      <c r="I58" s="774" t="s">
        <v>27</v>
      </c>
    </row>
    <row r="59" spans="1:9" ht="16.5" customHeight="1" x14ac:dyDescent="0.3">
      <c r="A59" s="798">
        <v>3</v>
      </c>
      <c r="B59" s="44" t="s">
        <v>155</v>
      </c>
      <c r="C59" s="799" t="s">
        <v>102</v>
      </c>
      <c r="D59" s="23" t="s">
        <v>4</v>
      </c>
      <c r="E59" s="310" t="s">
        <v>13</v>
      </c>
      <c r="F59" s="800">
        <v>58.4</v>
      </c>
      <c r="G59" s="213">
        <f t="shared" si="2"/>
        <v>637.40458015267177</v>
      </c>
      <c r="H59" s="314">
        <v>3</v>
      </c>
      <c r="I59" s="774" t="s">
        <v>231</v>
      </c>
    </row>
    <row r="60" spans="1:9" ht="16.5" customHeight="1" x14ac:dyDescent="0.3">
      <c r="A60" s="798">
        <v>4</v>
      </c>
      <c r="B60" s="44" t="s">
        <v>179</v>
      </c>
      <c r="C60" s="799" t="s">
        <v>43</v>
      </c>
      <c r="D60" s="23" t="s">
        <v>4</v>
      </c>
      <c r="E60" s="310" t="s">
        <v>116</v>
      </c>
      <c r="F60" s="800">
        <v>58.3</v>
      </c>
      <c r="G60" s="213">
        <f t="shared" si="2"/>
        <v>635.49618320610693</v>
      </c>
      <c r="H60" s="315">
        <v>4</v>
      </c>
      <c r="I60" s="774" t="s">
        <v>225</v>
      </c>
    </row>
    <row r="61" spans="1:9" ht="16.5" customHeight="1" x14ac:dyDescent="0.3">
      <c r="A61" s="798">
        <v>5</v>
      </c>
      <c r="B61" s="44" t="s">
        <v>168</v>
      </c>
      <c r="C61" s="799" t="s">
        <v>102</v>
      </c>
      <c r="D61" s="23" t="s">
        <v>4</v>
      </c>
      <c r="E61" s="310" t="s">
        <v>26</v>
      </c>
      <c r="F61" s="800">
        <v>58.3</v>
      </c>
      <c r="G61" s="213">
        <f t="shared" si="2"/>
        <v>635.49618320610693</v>
      </c>
      <c r="H61" s="316">
        <v>5</v>
      </c>
      <c r="I61" s="774" t="s">
        <v>32</v>
      </c>
    </row>
    <row r="62" spans="1:9" ht="16.5" customHeight="1" x14ac:dyDescent="0.3">
      <c r="A62" s="798">
        <v>6</v>
      </c>
      <c r="B62" s="44" t="s">
        <v>173</v>
      </c>
      <c r="C62" s="799" t="s">
        <v>102</v>
      </c>
      <c r="D62" s="23" t="s">
        <v>4</v>
      </c>
      <c r="E62" s="310" t="s">
        <v>26</v>
      </c>
      <c r="F62" s="801">
        <v>56</v>
      </c>
      <c r="G62" s="213">
        <f t="shared" si="2"/>
        <v>591.60305343511448</v>
      </c>
      <c r="H62" s="317">
        <v>6</v>
      </c>
      <c r="I62" s="774" t="s">
        <v>232</v>
      </c>
    </row>
    <row r="63" spans="1:9" ht="16.5" customHeight="1" x14ac:dyDescent="0.3">
      <c r="A63" s="798">
        <v>7</v>
      </c>
      <c r="B63" s="44" t="s">
        <v>170</v>
      </c>
      <c r="C63" s="799" t="s">
        <v>102</v>
      </c>
      <c r="D63" s="23" t="s">
        <v>4</v>
      </c>
      <c r="E63" s="310" t="s">
        <v>434</v>
      </c>
      <c r="F63" s="801">
        <v>55.8</v>
      </c>
      <c r="G63" s="213">
        <f t="shared" si="2"/>
        <v>587.78625954198469</v>
      </c>
      <c r="H63" s="317">
        <v>7</v>
      </c>
      <c r="I63" s="774" t="s">
        <v>112</v>
      </c>
    </row>
    <row r="64" spans="1:9" ht="16.5" customHeight="1" x14ac:dyDescent="0.3">
      <c r="A64" s="798">
        <v>8</v>
      </c>
      <c r="B64" s="44" t="s">
        <v>485</v>
      </c>
      <c r="C64" s="799" t="s">
        <v>102</v>
      </c>
      <c r="D64" s="23" t="s">
        <v>4</v>
      </c>
      <c r="E64" s="310" t="s">
        <v>422</v>
      </c>
      <c r="F64" s="801">
        <v>55</v>
      </c>
      <c r="G64" s="213">
        <f t="shared" si="2"/>
        <v>572.51908396946567</v>
      </c>
      <c r="H64" s="317">
        <v>8</v>
      </c>
      <c r="I64" s="774" t="s">
        <v>169</v>
      </c>
    </row>
    <row r="65" spans="1:9" ht="16.5" customHeight="1" x14ac:dyDescent="0.3">
      <c r="A65" s="798">
        <v>9</v>
      </c>
      <c r="B65" s="44" t="s">
        <v>233</v>
      </c>
      <c r="C65" s="799" t="s">
        <v>43</v>
      </c>
      <c r="D65" s="23" t="s">
        <v>4</v>
      </c>
      <c r="E65" s="310" t="s">
        <v>49</v>
      </c>
      <c r="F65" s="800">
        <v>54.6</v>
      </c>
      <c r="G65" s="213">
        <f t="shared" ref="G65:G70" si="3">(F65-25)*1000/52.4</f>
        <v>564.8854961832061</v>
      </c>
      <c r="H65" s="317">
        <v>9</v>
      </c>
      <c r="I65" s="774" t="s">
        <v>29</v>
      </c>
    </row>
    <row r="66" spans="1:9" ht="18.75" x14ac:dyDescent="0.3">
      <c r="A66" s="798">
        <v>10</v>
      </c>
      <c r="B66" s="44" t="s">
        <v>167</v>
      </c>
      <c r="C66" s="799" t="s">
        <v>44</v>
      </c>
      <c r="D66" s="23" t="s">
        <v>4</v>
      </c>
      <c r="E66" s="310" t="s">
        <v>50</v>
      </c>
      <c r="F66" s="800">
        <v>54.4</v>
      </c>
      <c r="G66" s="213">
        <f t="shared" si="3"/>
        <v>561.06870229007632</v>
      </c>
      <c r="H66" s="317">
        <v>10</v>
      </c>
      <c r="I66" s="774" t="s">
        <v>186</v>
      </c>
    </row>
    <row r="67" spans="1:9" ht="19.5" customHeight="1" x14ac:dyDescent="0.3">
      <c r="A67" s="798">
        <v>11</v>
      </c>
      <c r="B67" s="44" t="s">
        <v>486</v>
      </c>
      <c r="C67" s="799">
        <v>2008</v>
      </c>
      <c r="D67" s="23" t="s">
        <v>4</v>
      </c>
      <c r="E67" s="310" t="s">
        <v>422</v>
      </c>
      <c r="F67" s="800">
        <v>53.2</v>
      </c>
      <c r="G67" s="213">
        <f t="shared" si="3"/>
        <v>538.16793893129784</v>
      </c>
      <c r="H67" s="317">
        <v>11</v>
      </c>
      <c r="I67" s="774" t="s">
        <v>183</v>
      </c>
    </row>
    <row r="68" spans="1:9" ht="19.5" thickBot="1" x14ac:dyDescent="0.35">
      <c r="A68" s="798">
        <v>12</v>
      </c>
      <c r="B68" s="61" t="s">
        <v>236</v>
      </c>
      <c r="C68" s="802" t="s">
        <v>41</v>
      </c>
      <c r="D68" s="803" t="s">
        <v>4</v>
      </c>
      <c r="E68" s="804" t="s">
        <v>16</v>
      </c>
      <c r="F68" s="805">
        <v>53.1</v>
      </c>
      <c r="G68" s="212">
        <f t="shared" si="3"/>
        <v>536.25954198473289</v>
      </c>
      <c r="H68" s="317">
        <v>12</v>
      </c>
      <c r="I68" s="774" t="s">
        <v>183</v>
      </c>
    </row>
    <row r="69" spans="1:9" ht="19.5" thickTop="1" x14ac:dyDescent="0.3">
      <c r="A69" s="798">
        <v>13</v>
      </c>
      <c r="B69" s="57" t="s">
        <v>234</v>
      </c>
      <c r="C69" s="799" t="s">
        <v>102</v>
      </c>
      <c r="D69" s="42" t="s">
        <v>4</v>
      </c>
      <c r="E69" s="310" t="s">
        <v>10</v>
      </c>
      <c r="F69" s="800">
        <v>52.9</v>
      </c>
      <c r="G69" s="213">
        <f t="shared" si="3"/>
        <v>532.44274809160311</v>
      </c>
      <c r="H69" s="1011">
        <v>13</v>
      </c>
      <c r="I69" s="774" t="s">
        <v>32</v>
      </c>
    </row>
    <row r="70" spans="1:9" ht="18.75" x14ac:dyDescent="0.3">
      <c r="A70" s="798">
        <v>14</v>
      </c>
      <c r="B70" s="806" t="s">
        <v>172</v>
      </c>
      <c r="C70" s="807" t="s">
        <v>42</v>
      </c>
      <c r="D70" s="808" t="s">
        <v>5</v>
      </c>
      <c r="E70" s="809" t="s">
        <v>13</v>
      </c>
      <c r="F70" s="800">
        <v>52.5</v>
      </c>
      <c r="G70" s="810">
        <f t="shared" si="3"/>
        <v>524.80916030534354</v>
      </c>
      <c r="H70" s="1011">
        <v>14</v>
      </c>
      <c r="I70" s="811" t="s">
        <v>32</v>
      </c>
    </row>
    <row r="71" spans="1:9" ht="18.75" x14ac:dyDescent="0.3">
      <c r="A71" s="798">
        <v>15</v>
      </c>
      <c r="B71" s="44" t="s">
        <v>235</v>
      </c>
      <c r="C71" s="812" t="s">
        <v>41</v>
      </c>
      <c r="D71" s="813" t="s">
        <v>4</v>
      </c>
      <c r="E71" s="300" t="s">
        <v>12</v>
      </c>
      <c r="F71" s="800">
        <v>52.4</v>
      </c>
      <c r="G71" s="318">
        <f t="shared" ref="G71:G73" si="4">(F71-25)*1000/52.4</f>
        <v>522.90076335877859</v>
      </c>
      <c r="H71" s="1011">
        <v>15</v>
      </c>
      <c r="I71" s="774" t="s">
        <v>27</v>
      </c>
    </row>
    <row r="72" spans="1:9" ht="18.75" x14ac:dyDescent="0.3">
      <c r="A72" s="798">
        <v>16</v>
      </c>
      <c r="B72" s="814" t="s">
        <v>237</v>
      </c>
      <c r="C72" s="815" t="s">
        <v>44</v>
      </c>
      <c r="D72" s="815" t="s">
        <v>4</v>
      </c>
      <c r="E72" s="816" t="s">
        <v>12</v>
      </c>
      <c r="F72" s="817">
        <v>52</v>
      </c>
      <c r="G72" s="810">
        <f t="shared" si="4"/>
        <v>515.26717557251914</v>
      </c>
      <c r="H72" s="1011">
        <v>16</v>
      </c>
      <c r="I72" s="811" t="s">
        <v>238</v>
      </c>
    </row>
    <row r="73" spans="1:9" ht="18.75" x14ac:dyDescent="0.3">
      <c r="A73" s="798">
        <v>17</v>
      </c>
      <c r="B73" s="44" t="s">
        <v>239</v>
      </c>
      <c r="C73" s="267" t="s">
        <v>102</v>
      </c>
      <c r="D73" s="267" t="s">
        <v>4</v>
      </c>
      <c r="E73" s="284" t="s">
        <v>11</v>
      </c>
      <c r="F73" s="800">
        <v>50.6</v>
      </c>
      <c r="G73" s="213">
        <f t="shared" si="4"/>
        <v>488.5496183206107</v>
      </c>
      <c r="H73" s="1011">
        <v>17</v>
      </c>
      <c r="I73" s="774" t="s">
        <v>95</v>
      </c>
    </row>
    <row r="74" spans="1:9" ht="18.75" x14ac:dyDescent="0.3">
      <c r="A74" s="798">
        <v>18</v>
      </c>
      <c r="B74" s="44" t="s">
        <v>166</v>
      </c>
      <c r="C74" s="267" t="s">
        <v>42</v>
      </c>
      <c r="D74" s="267" t="s">
        <v>5</v>
      </c>
      <c r="E74" s="319" t="s">
        <v>13</v>
      </c>
      <c r="F74" s="818">
        <v>50.5</v>
      </c>
      <c r="G74" s="213">
        <f>(F74-25)*1000/52.4</f>
        <v>486.64122137404581</v>
      </c>
      <c r="H74" s="1011">
        <v>19</v>
      </c>
      <c r="I74" s="774" t="s">
        <v>86</v>
      </c>
    </row>
    <row r="75" spans="1:9" ht="18.75" x14ac:dyDescent="0.3">
      <c r="A75" s="798">
        <v>19</v>
      </c>
      <c r="B75" s="44" t="s">
        <v>240</v>
      </c>
      <c r="C75" s="267" t="s">
        <v>41</v>
      </c>
      <c r="D75" s="7" t="s">
        <v>4</v>
      </c>
      <c r="E75" s="319" t="s">
        <v>16</v>
      </c>
      <c r="F75" s="800">
        <v>50.2</v>
      </c>
      <c r="G75" s="213">
        <f>(F75-25)*1000/52.4</f>
        <v>480.91603053435125</v>
      </c>
      <c r="H75" s="1011">
        <v>18</v>
      </c>
      <c r="I75" s="774" t="s">
        <v>129</v>
      </c>
    </row>
    <row r="76" spans="1:9" ht="18.75" x14ac:dyDescent="0.3">
      <c r="A76" s="798">
        <v>20</v>
      </c>
      <c r="B76" s="320" t="s">
        <v>160</v>
      </c>
      <c r="C76" s="650">
        <v>2007</v>
      </c>
      <c r="D76" s="650" t="s">
        <v>4</v>
      </c>
      <c r="E76" s="30" t="s">
        <v>9</v>
      </c>
      <c r="F76" s="819" t="s">
        <v>227</v>
      </c>
      <c r="G76" s="209"/>
      <c r="H76" s="321"/>
      <c r="I76" s="33"/>
    </row>
    <row r="77" spans="1:9" ht="18.75" x14ac:dyDescent="0.3">
      <c r="A77" s="798">
        <v>21</v>
      </c>
      <c r="B77" s="44" t="s">
        <v>159</v>
      </c>
      <c r="C77" s="217">
        <v>2011</v>
      </c>
      <c r="D77" s="217" t="s">
        <v>5</v>
      </c>
      <c r="E77" s="64" t="s">
        <v>9</v>
      </c>
      <c r="F77" s="344" t="s">
        <v>228</v>
      </c>
      <c r="G77" s="209">
        <f>(F77-25)*1000/52.4</f>
        <v>257.63358778625957</v>
      </c>
      <c r="H77" s="820"/>
      <c r="I77" s="304" t="s">
        <v>229</v>
      </c>
    </row>
    <row r="78" spans="1:9" ht="15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ht="18.75" x14ac:dyDescent="0.3">
      <c r="A79" s="287"/>
      <c r="B79" s="286"/>
      <c r="C79" s="322"/>
      <c r="D79" s="323"/>
      <c r="E79" s="649"/>
      <c r="F79" s="324"/>
      <c r="G79" s="325"/>
      <c r="H79" s="821"/>
      <c r="I79" s="326"/>
    </row>
    <row r="80" spans="1:9" ht="18.75" x14ac:dyDescent="0.3">
      <c r="A80" s="287"/>
      <c r="B80" s="286"/>
      <c r="C80" s="322"/>
      <c r="D80" s="323"/>
      <c r="E80" s="649"/>
      <c r="F80" s="327"/>
      <c r="G80" s="325"/>
      <c r="H80" s="821"/>
      <c r="I80" s="328"/>
    </row>
    <row r="81" spans="1:9" ht="18.75" x14ac:dyDescent="0.3">
      <c r="A81" s="287"/>
      <c r="B81" s="286"/>
      <c r="C81" s="322"/>
      <c r="D81" s="323"/>
      <c r="E81" s="649"/>
      <c r="F81" s="327"/>
      <c r="G81" s="325"/>
      <c r="H81" s="821"/>
      <c r="I81" s="326"/>
    </row>
    <row r="82" spans="1:9" ht="18.75" x14ac:dyDescent="0.3">
      <c r="A82" s="287"/>
      <c r="B82" s="286"/>
      <c r="C82" s="322"/>
      <c r="D82" s="323"/>
      <c r="E82" s="649"/>
      <c r="F82" s="327"/>
      <c r="G82" s="325"/>
      <c r="H82" s="821"/>
      <c r="I82" s="326"/>
    </row>
    <row r="83" spans="1:9" ht="18.75" x14ac:dyDescent="0.3">
      <c r="A83" s="287"/>
      <c r="B83" s="286"/>
      <c r="C83" s="322"/>
      <c r="D83" s="323"/>
      <c r="E83" s="646"/>
      <c r="F83" s="327"/>
      <c r="G83" s="325"/>
      <c r="H83" s="821"/>
      <c r="I83" s="326"/>
    </row>
    <row r="84" spans="1:9" ht="18.75" x14ac:dyDescent="0.3">
      <c r="A84" s="287"/>
      <c r="B84" s="286"/>
      <c r="C84" s="322"/>
      <c r="D84" s="323"/>
      <c r="E84" s="646"/>
      <c r="F84" s="327"/>
      <c r="G84" s="325"/>
      <c r="H84" s="821"/>
      <c r="I84" s="326"/>
    </row>
    <row r="85" spans="1:9" x14ac:dyDescent="0.25">
      <c r="A85" s="3"/>
      <c r="B85" s="3"/>
      <c r="C85" s="822"/>
      <c r="D85" s="3"/>
      <c r="E85" s="4"/>
      <c r="F85" s="578"/>
      <c r="G85" s="3"/>
      <c r="H85" s="4"/>
      <c r="I85" s="3"/>
    </row>
    <row r="86" spans="1:9" x14ac:dyDescent="0.25">
      <c r="A86" s="3"/>
      <c r="B86" s="3"/>
      <c r="C86" s="822"/>
      <c r="D86" s="3"/>
      <c r="E86" s="4"/>
      <c r="F86" s="578"/>
      <c r="G86" s="3"/>
      <c r="H86" s="4"/>
      <c r="I86" s="3"/>
    </row>
    <row r="87" spans="1:9" x14ac:dyDescent="0.25">
      <c r="A87" s="3"/>
      <c r="B87" s="3"/>
      <c r="C87" s="822"/>
      <c r="D87" s="3"/>
      <c r="E87" s="4"/>
      <c r="F87" s="578"/>
      <c r="G87" s="3"/>
      <c r="H87" s="4"/>
      <c r="I87" s="3"/>
    </row>
    <row r="88" spans="1:9" x14ac:dyDescent="0.25">
      <c r="A88" s="3"/>
      <c r="B88" s="3"/>
      <c r="C88" s="822"/>
      <c r="D88" s="3"/>
      <c r="E88" s="4"/>
      <c r="F88" s="578"/>
      <c r="G88" s="3"/>
      <c r="H88" s="4"/>
      <c r="I88" s="3"/>
    </row>
    <row r="89" spans="1:9" x14ac:dyDescent="0.25">
      <c r="A89" s="3"/>
      <c r="B89" s="3"/>
      <c r="C89" s="822"/>
      <c r="D89" s="3"/>
      <c r="E89" s="4"/>
      <c r="F89" s="578"/>
      <c r="G89" s="3"/>
      <c r="H89" s="4"/>
      <c r="I89" s="3"/>
    </row>
    <row r="90" spans="1:9" x14ac:dyDescent="0.25">
      <c r="A90" s="3"/>
      <c r="B90" s="3"/>
      <c r="C90" s="822"/>
      <c r="D90" s="3"/>
      <c r="E90" s="4"/>
      <c r="F90" s="578"/>
      <c r="G90" s="3"/>
      <c r="H90" s="4"/>
      <c r="I90" s="3"/>
    </row>
    <row r="91" spans="1:9" x14ac:dyDescent="0.25">
      <c r="A91" s="3"/>
      <c r="B91" s="3"/>
      <c r="C91" s="822"/>
      <c r="D91" s="3"/>
      <c r="E91" s="4"/>
      <c r="F91" s="578"/>
      <c r="G91" s="3"/>
      <c r="H91" s="4"/>
      <c r="I91" s="3"/>
    </row>
    <row r="92" spans="1:9" x14ac:dyDescent="0.25">
      <c r="A92" s="3"/>
      <c r="B92" s="3"/>
      <c r="C92" s="822"/>
      <c r="D92" s="3"/>
      <c r="E92" s="4"/>
      <c r="F92" s="578"/>
      <c r="G92" s="3"/>
      <c r="H92" s="4"/>
      <c r="I92" s="3"/>
    </row>
    <row r="93" spans="1:9" x14ac:dyDescent="0.25">
      <c r="A93" s="3"/>
      <c r="B93" s="3"/>
      <c r="C93" s="822"/>
      <c r="D93" s="3"/>
      <c r="E93" s="4"/>
      <c r="F93" s="578"/>
      <c r="G93" s="3"/>
      <c r="H93" s="4"/>
      <c r="I93" s="3"/>
    </row>
    <row r="94" spans="1:9" x14ac:dyDescent="0.25">
      <c r="A94" s="3"/>
      <c r="B94" s="3"/>
      <c r="C94" s="822"/>
      <c r="D94" s="3"/>
      <c r="E94" s="4"/>
      <c r="F94" s="578"/>
      <c r="G94" s="3"/>
      <c r="H94" s="4"/>
      <c r="I94" s="3"/>
    </row>
    <row r="95" spans="1:9" x14ac:dyDescent="0.25">
      <c r="A95" s="864" t="s">
        <v>18</v>
      </c>
      <c r="B95" s="864"/>
      <c r="C95" s="864"/>
      <c r="D95" s="864"/>
      <c r="E95" s="864"/>
      <c r="F95" s="864"/>
      <c r="G95" s="864"/>
      <c r="H95" s="864"/>
      <c r="I95" s="864"/>
    </row>
    <row r="96" spans="1:9" x14ac:dyDescent="0.25">
      <c r="A96" s="864" t="s">
        <v>429</v>
      </c>
      <c r="B96" s="864"/>
      <c r="C96" s="864"/>
      <c r="D96" s="864"/>
      <c r="E96" s="864"/>
      <c r="F96" s="864"/>
      <c r="G96" s="864"/>
      <c r="H96" s="864"/>
      <c r="I96" s="864"/>
    </row>
    <row r="97" spans="1:9" x14ac:dyDescent="0.25">
      <c r="A97" s="864" t="s">
        <v>128</v>
      </c>
      <c r="B97" s="864"/>
      <c r="C97" s="864"/>
      <c r="D97" s="864"/>
      <c r="E97" s="864"/>
      <c r="F97" s="864"/>
      <c r="G97" s="864"/>
      <c r="H97" s="864"/>
      <c r="I97" s="864"/>
    </row>
    <row r="98" spans="1:9" x14ac:dyDescent="0.25">
      <c r="A98" s="51"/>
      <c r="B98" s="3"/>
      <c r="C98" s="578"/>
      <c r="D98" s="60" t="s">
        <v>181</v>
      </c>
      <c r="E98" s="4"/>
      <c r="F98" s="265"/>
      <c r="G98" s="3"/>
      <c r="H98" s="3"/>
      <c r="I98" s="5"/>
    </row>
    <row r="99" spans="1:9" x14ac:dyDescent="0.25">
      <c r="A99" s="901" t="s">
        <v>181</v>
      </c>
      <c r="B99" s="901"/>
      <c r="C99" s="867" t="s">
        <v>0</v>
      </c>
      <c r="D99" s="932" t="s">
        <v>1</v>
      </c>
      <c r="E99" s="932" t="s">
        <v>17</v>
      </c>
      <c r="F99" s="911" t="s">
        <v>432</v>
      </c>
      <c r="G99" s="911"/>
      <c r="H99" s="911"/>
      <c r="I99" s="911"/>
    </row>
    <row r="100" spans="1:9" ht="15" x14ac:dyDescent="0.25">
      <c r="A100" s="903" t="s">
        <v>20</v>
      </c>
      <c r="B100" s="904" t="s">
        <v>67</v>
      </c>
      <c r="C100" s="867"/>
      <c r="D100" s="932"/>
      <c r="E100" s="932"/>
      <c r="F100" s="934" t="s">
        <v>2</v>
      </c>
      <c r="G100" s="936" t="s">
        <v>3</v>
      </c>
      <c r="H100" s="938" t="s">
        <v>8</v>
      </c>
      <c r="I100" s="940" t="s">
        <v>23</v>
      </c>
    </row>
    <row r="101" spans="1:9" thickBot="1" x14ac:dyDescent="0.3">
      <c r="A101" s="903"/>
      <c r="B101" s="904"/>
      <c r="C101" s="931"/>
      <c r="D101" s="933"/>
      <c r="E101" s="933"/>
      <c r="F101" s="935"/>
      <c r="G101" s="937"/>
      <c r="H101" s="939"/>
      <c r="I101" s="941"/>
    </row>
    <row r="102" spans="1:9" ht="17.25" customHeight="1" x14ac:dyDescent="0.3">
      <c r="A102" s="22">
        <v>1</v>
      </c>
      <c r="B102" s="329" t="s">
        <v>175</v>
      </c>
      <c r="C102" s="330" t="s">
        <v>52</v>
      </c>
      <c r="D102" s="330" t="s">
        <v>5</v>
      </c>
      <c r="E102" s="823" t="s">
        <v>45</v>
      </c>
      <c r="F102" s="824">
        <v>52.8</v>
      </c>
      <c r="G102" s="209">
        <f t="shared" ref="G102:G116" si="5">(F102-20)*1000/39.1</f>
        <v>838.87468030690536</v>
      </c>
      <c r="H102" s="240">
        <v>1</v>
      </c>
      <c r="I102" s="825" t="s">
        <v>428</v>
      </c>
    </row>
    <row r="103" spans="1:9" ht="17.25" customHeight="1" thickBot="1" x14ac:dyDescent="0.35">
      <c r="A103" s="22">
        <v>2</v>
      </c>
      <c r="B103" s="329" t="s">
        <v>172</v>
      </c>
      <c r="C103" s="330" t="s">
        <v>42</v>
      </c>
      <c r="D103" s="330" t="s">
        <v>5</v>
      </c>
      <c r="E103" s="823" t="s">
        <v>13</v>
      </c>
      <c r="F103" s="826">
        <v>52.5</v>
      </c>
      <c r="G103" s="209">
        <f t="shared" si="5"/>
        <v>831.20204603580555</v>
      </c>
      <c r="H103" s="241">
        <v>2</v>
      </c>
      <c r="I103" s="765" t="s">
        <v>32</v>
      </c>
    </row>
    <row r="104" spans="1:9" ht="17.25" customHeight="1" thickBot="1" x14ac:dyDescent="0.35">
      <c r="A104" s="22">
        <v>3</v>
      </c>
      <c r="B104" s="329" t="s">
        <v>166</v>
      </c>
      <c r="C104" s="330">
        <v>2010</v>
      </c>
      <c r="D104" s="827" t="s">
        <v>487</v>
      </c>
      <c r="E104" s="823" t="s">
        <v>13</v>
      </c>
      <c r="F104" s="824">
        <v>50.5</v>
      </c>
      <c r="G104" s="209">
        <f t="shared" si="5"/>
        <v>780.05115089514061</v>
      </c>
      <c r="H104" s="242">
        <v>3</v>
      </c>
      <c r="I104" s="825" t="s">
        <v>428</v>
      </c>
    </row>
    <row r="105" spans="1:9" ht="17.25" customHeight="1" thickBot="1" x14ac:dyDescent="0.35">
      <c r="A105" s="22">
        <v>4</v>
      </c>
      <c r="B105" s="329" t="s">
        <v>185</v>
      </c>
      <c r="C105" s="330" t="s">
        <v>42</v>
      </c>
      <c r="D105" s="330" t="s">
        <v>5</v>
      </c>
      <c r="E105" s="823" t="s">
        <v>15</v>
      </c>
      <c r="F105" s="826">
        <v>48.9</v>
      </c>
      <c r="G105" s="209">
        <f t="shared" si="5"/>
        <v>739.13043478260863</v>
      </c>
      <c r="H105" s="243">
        <v>4</v>
      </c>
      <c r="I105" s="825" t="s">
        <v>428</v>
      </c>
    </row>
    <row r="106" spans="1:9" ht="17.25" customHeight="1" x14ac:dyDescent="0.3">
      <c r="A106" s="22">
        <v>5</v>
      </c>
      <c r="B106" s="329" t="s">
        <v>241</v>
      </c>
      <c r="C106" s="330" t="s">
        <v>42</v>
      </c>
      <c r="D106" s="330" t="s">
        <v>5</v>
      </c>
      <c r="E106" s="823" t="s">
        <v>15</v>
      </c>
      <c r="F106" s="824">
        <v>46.5</v>
      </c>
      <c r="G106" s="209">
        <f t="shared" si="5"/>
        <v>677.74936061381072</v>
      </c>
      <c r="H106" s="269">
        <v>5</v>
      </c>
      <c r="I106" s="825" t="s">
        <v>428</v>
      </c>
    </row>
    <row r="107" spans="1:9" ht="17.25" customHeight="1" x14ac:dyDescent="0.3">
      <c r="A107" s="22">
        <v>6</v>
      </c>
      <c r="B107" s="329" t="s">
        <v>188</v>
      </c>
      <c r="C107" s="330" t="s">
        <v>52</v>
      </c>
      <c r="D107" s="330" t="s">
        <v>5</v>
      </c>
      <c r="E107" s="823" t="s">
        <v>11</v>
      </c>
      <c r="F107" s="828" t="s">
        <v>242</v>
      </c>
      <c r="G107" s="209">
        <f t="shared" si="5"/>
        <v>583.12020460358042</v>
      </c>
      <c r="H107" s="332">
        <v>6</v>
      </c>
      <c r="I107" s="765" t="s">
        <v>32</v>
      </c>
    </row>
    <row r="108" spans="1:9" ht="17.25" customHeight="1" x14ac:dyDescent="0.3">
      <c r="A108" s="22">
        <v>7</v>
      </c>
      <c r="B108" s="329" t="s">
        <v>182</v>
      </c>
      <c r="C108" s="330" t="s">
        <v>42</v>
      </c>
      <c r="D108" s="330" t="s">
        <v>5</v>
      </c>
      <c r="E108" s="823" t="s">
        <v>14</v>
      </c>
      <c r="F108" s="828" t="s">
        <v>243</v>
      </c>
      <c r="G108" s="209">
        <f t="shared" si="5"/>
        <v>503.83631713554996</v>
      </c>
      <c r="H108" s="332">
        <v>7</v>
      </c>
      <c r="I108" s="765" t="s">
        <v>144</v>
      </c>
    </row>
    <row r="109" spans="1:9" ht="17.25" customHeight="1" x14ac:dyDescent="0.3">
      <c r="A109" s="22">
        <v>8</v>
      </c>
      <c r="B109" s="329" t="s">
        <v>159</v>
      </c>
      <c r="C109" s="334">
        <v>2011</v>
      </c>
      <c r="D109" s="335" t="s">
        <v>5</v>
      </c>
      <c r="E109" s="829" t="s">
        <v>9</v>
      </c>
      <c r="F109" s="690" t="s">
        <v>228</v>
      </c>
      <c r="G109" s="336">
        <f t="shared" si="5"/>
        <v>473.14578005115089</v>
      </c>
      <c r="H109" s="337">
        <v>8</v>
      </c>
      <c r="I109" s="338" t="s">
        <v>244</v>
      </c>
    </row>
    <row r="110" spans="1:9" ht="17.25" customHeight="1" x14ac:dyDescent="0.3">
      <c r="A110" s="22">
        <v>9</v>
      </c>
      <c r="B110" s="329" t="s">
        <v>184</v>
      </c>
      <c r="C110" s="330" t="s">
        <v>52</v>
      </c>
      <c r="D110" s="330" t="s">
        <v>5</v>
      </c>
      <c r="E110" s="823" t="s">
        <v>26</v>
      </c>
      <c r="F110" s="828" t="s">
        <v>245</v>
      </c>
      <c r="G110" s="209">
        <f t="shared" si="5"/>
        <v>465.47314578005125</v>
      </c>
      <c r="H110" s="332">
        <v>9</v>
      </c>
      <c r="I110" s="765" t="s">
        <v>232</v>
      </c>
    </row>
    <row r="111" spans="1:9" ht="17.25" customHeight="1" x14ac:dyDescent="0.3">
      <c r="A111" s="22">
        <v>10</v>
      </c>
      <c r="B111" s="329" t="s">
        <v>192</v>
      </c>
      <c r="C111" s="330">
        <v>2010</v>
      </c>
      <c r="D111" s="330" t="s">
        <v>5</v>
      </c>
      <c r="E111" s="823" t="s">
        <v>10</v>
      </c>
      <c r="F111" s="828">
        <v>37.5</v>
      </c>
      <c r="G111" s="209">
        <f t="shared" si="5"/>
        <v>447.57033248081842</v>
      </c>
      <c r="H111" s="332">
        <v>10</v>
      </c>
      <c r="I111" s="765" t="s">
        <v>488</v>
      </c>
    </row>
    <row r="112" spans="1:9" ht="17.25" customHeight="1" thickBot="1" x14ac:dyDescent="0.35">
      <c r="A112" s="22">
        <v>11</v>
      </c>
      <c r="B112" s="329" t="s">
        <v>246</v>
      </c>
      <c r="C112" s="330">
        <v>2010</v>
      </c>
      <c r="D112" s="330" t="s">
        <v>5</v>
      </c>
      <c r="E112" s="331" t="s">
        <v>26</v>
      </c>
      <c r="F112" s="830">
        <v>37</v>
      </c>
      <c r="G112" s="209">
        <f t="shared" si="5"/>
        <v>434.78260869565219</v>
      </c>
      <c r="H112" s="332">
        <v>11</v>
      </c>
      <c r="I112" s="765" t="s">
        <v>232</v>
      </c>
    </row>
    <row r="113" spans="1:9" ht="17.25" customHeight="1" thickBot="1" x14ac:dyDescent="0.35">
      <c r="A113" s="58">
        <v>12</v>
      </c>
      <c r="B113" s="659" t="s">
        <v>489</v>
      </c>
      <c r="C113" s="660">
        <v>2009</v>
      </c>
      <c r="D113" s="660" t="s">
        <v>5</v>
      </c>
      <c r="E113" s="331" t="s">
        <v>14</v>
      </c>
      <c r="F113" s="831">
        <v>35</v>
      </c>
      <c r="G113" s="212">
        <f t="shared" si="5"/>
        <v>383.63171355498719</v>
      </c>
      <c r="H113" s="661">
        <v>12</v>
      </c>
      <c r="I113" s="825" t="s">
        <v>121</v>
      </c>
    </row>
    <row r="114" spans="1:9" ht="17.25" customHeight="1" thickTop="1" thickBot="1" x14ac:dyDescent="0.35">
      <c r="A114" s="54">
        <v>13</v>
      </c>
      <c r="B114" s="832" t="s">
        <v>247</v>
      </c>
      <c r="C114" s="503" t="s">
        <v>42</v>
      </c>
      <c r="D114" s="503" t="s">
        <v>5</v>
      </c>
      <c r="E114" s="331" t="s">
        <v>28</v>
      </c>
      <c r="F114" s="830" t="s">
        <v>248</v>
      </c>
      <c r="G114" s="213">
        <f t="shared" si="5"/>
        <v>352.94117647058812</v>
      </c>
      <c r="H114" s="833">
        <v>13</v>
      </c>
      <c r="I114" s="765" t="s">
        <v>249</v>
      </c>
    </row>
    <row r="115" spans="1:9" ht="17.25" customHeight="1" thickBot="1" x14ac:dyDescent="0.35">
      <c r="A115" s="22">
        <v>14</v>
      </c>
      <c r="B115" s="329" t="s">
        <v>250</v>
      </c>
      <c r="C115" s="330" t="s">
        <v>47</v>
      </c>
      <c r="D115" s="834" t="s">
        <v>5</v>
      </c>
      <c r="E115" s="331" t="s">
        <v>10</v>
      </c>
      <c r="F115" s="835" t="s">
        <v>251</v>
      </c>
      <c r="G115" s="209">
        <f t="shared" si="5"/>
        <v>327.36572890025565</v>
      </c>
      <c r="H115" s="339">
        <v>14</v>
      </c>
      <c r="I115" s="836" t="s">
        <v>30</v>
      </c>
    </row>
    <row r="116" spans="1:9" ht="17.25" customHeight="1" x14ac:dyDescent="0.3">
      <c r="A116" s="54">
        <v>15</v>
      </c>
      <c r="B116" s="329" t="s">
        <v>195</v>
      </c>
      <c r="C116" s="330" t="s">
        <v>47</v>
      </c>
      <c r="D116" s="7" t="s">
        <v>5</v>
      </c>
      <c r="E116" s="331" t="s">
        <v>490</v>
      </c>
      <c r="F116" s="835" t="s">
        <v>252</v>
      </c>
      <c r="G116" s="209">
        <f t="shared" si="5"/>
        <v>324.8081841432226</v>
      </c>
      <c r="H116" s="833">
        <v>15</v>
      </c>
      <c r="I116" s="836" t="s">
        <v>53</v>
      </c>
    </row>
    <row r="117" spans="1:9" ht="17.25" customHeight="1" x14ac:dyDescent="0.3">
      <c r="A117" s="22">
        <v>16</v>
      </c>
      <c r="B117" s="333" t="s">
        <v>201</v>
      </c>
      <c r="C117" s="217">
        <v>2011</v>
      </c>
      <c r="D117" s="834" t="s">
        <v>5</v>
      </c>
      <c r="E117" s="64" t="s">
        <v>9</v>
      </c>
      <c r="F117" s="656" t="s">
        <v>253</v>
      </c>
      <c r="G117" s="336">
        <f t="shared" ref="G117" si="6">(F117-20)*1000/39.1</f>
        <v>268.54219948849106</v>
      </c>
      <c r="H117" s="657"/>
      <c r="I117" s="658" t="s">
        <v>229</v>
      </c>
    </row>
    <row r="118" spans="1:9" ht="17.25" customHeight="1" x14ac:dyDescent="0.3">
      <c r="A118" s="54">
        <v>17</v>
      </c>
      <c r="B118" s="57" t="s">
        <v>161</v>
      </c>
      <c r="C118" s="219">
        <v>2012</v>
      </c>
      <c r="D118" s="219" t="s">
        <v>6</v>
      </c>
      <c r="E118" s="65" t="s">
        <v>9</v>
      </c>
      <c r="F118" s="351" t="s">
        <v>254</v>
      </c>
      <c r="G118" s="213">
        <f>(F118-20)*1000/39.1</f>
        <v>184.14322250639384</v>
      </c>
      <c r="H118" s="339">
        <v>16</v>
      </c>
      <c r="I118" s="340" t="s">
        <v>255</v>
      </c>
    </row>
    <row r="119" spans="1:9" ht="17.25" customHeight="1" x14ac:dyDescent="0.3">
      <c r="A119" s="22">
        <v>18</v>
      </c>
      <c r="B119" s="44" t="s">
        <v>200</v>
      </c>
      <c r="C119" s="217">
        <v>2013</v>
      </c>
      <c r="D119" s="217" t="s">
        <v>6</v>
      </c>
      <c r="E119" s="64" t="s">
        <v>9</v>
      </c>
      <c r="F119" s="344">
        <v>22.2</v>
      </c>
      <c r="G119" s="209">
        <f>(F119-20)*1000/39.1</f>
        <v>56.265984654731433</v>
      </c>
      <c r="H119" s="833">
        <v>17</v>
      </c>
      <c r="I119" s="341" t="s">
        <v>256</v>
      </c>
    </row>
    <row r="120" spans="1:9" ht="17.25" customHeight="1" x14ac:dyDescent="0.3">
      <c r="A120" s="54">
        <v>19</v>
      </c>
      <c r="B120" s="44" t="s">
        <v>198</v>
      </c>
      <c r="C120" s="217">
        <v>2014</v>
      </c>
      <c r="D120" s="217" t="s">
        <v>7</v>
      </c>
      <c r="E120" s="64" t="s">
        <v>9</v>
      </c>
      <c r="F120" s="344">
        <v>21.8</v>
      </c>
      <c r="G120" s="209">
        <f>(F120-20)*1000/39.1</f>
        <v>46.035805626598481</v>
      </c>
      <c r="H120" s="339">
        <v>18</v>
      </c>
      <c r="I120" s="321" t="s">
        <v>255</v>
      </c>
    </row>
    <row r="121" spans="1:9" ht="17.25" customHeight="1" x14ac:dyDescent="0.3">
      <c r="A121" s="22">
        <v>20</v>
      </c>
      <c r="B121" s="44" t="s">
        <v>196</v>
      </c>
      <c r="C121" s="217">
        <v>2014</v>
      </c>
      <c r="D121" s="217" t="s">
        <v>7</v>
      </c>
      <c r="E121" s="64" t="s">
        <v>9</v>
      </c>
      <c r="F121" s="344">
        <v>21.5</v>
      </c>
      <c r="G121" s="209">
        <f>(F121-20)*1000/39.1</f>
        <v>38.363171355498721</v>
      </c>
      <c r="H121" s="833">
        <v>19</v>
      </c>
      <c r="I121" s="321" t="s">
        <v>255</v>
      </c>
    </row>
    <row r="122" spans="1:9" x14ac:dyDescent="0.25">
      <c r="A122" s="864" t="s">
        <v>18</v>
      </c>
      <c r="B122" s="864"/>
      <c r="C122" s="864"/>
      <c r="D122" s="864"/>
      <c r="E122" s="864"/>
      <c r="F122" s="864"/>
      <c r="G122" s="864"/>
      <c r="H122" s="864"/>
      <c r="I122" s="864"/>
    </row>
    <row r="123" spans="1:9" x14ac:dyDescent="0.25">
      <c r="A123" s="864" t="s">
        <v>429</v>
      </c>
      <c r="B123" s="864"/>
      <c r="C123" s="864"/>
      <c r="D123" s="864"/>
      <c r="E123" s="864"/>
      <c r="F123" s="864"/>
      <c r="G123" s="864"/>
      <c r="H123" s="864"/>
      <c r="I123" s="864"/>
    </row>
    <row r="124" spans="1:9" x14ac:dyDescent="0.25">
      <c r="A124" s="864" t="s">
        <v>128</v>
      </c>
      <c r="B124" s="864"/>
      <c r="C124" s="864"/>
      <c r="D124" s="864"/>
      <c r="E124" s="864"/>
      <c r="F124" s="864"/>
      <c r="G124" s="864"/>
      <c r="H124" s="864"/>
      <c r="I124" s="864"/>
    </row>
    <row r="125" spans="1:9" x14ac:dyDescent="0.25">
      <c r="A125" s="51"/>
      <c r="B125" s="3"/>
      <c r="C125" s="942" t="s">
        <v>202</v>
      </c>
      <c r="D125" s="942"/>
      <c r="E125" s="152"/>
      <c r="F125" s="265"/>
      <c r="G125" s="3"/>
      <c r="H125" s="3"/>
      <c r="I125" s="5"/>
    </row>
    <row r="126" spans="1:9" x14ac:dyDescent="0.25">
      <c r="A126" s="943" t="s">
        <v>202</v>
      </c>
      <c r="B126" s="944"/>
      <c r="C126" s="931" t="s">
        <v>0</v>
      </c>
      <c r="D126" s="933" t="s">
        <v>1</v>
      </c>
      <c r="E126" s="933" t="s">
        <v>17</v>
      </c>
      <c r="F126" s="869" t="s">
        <v>432</v>
      </c>
      <c r="G126" s="869"/>
      <c r="H126" s="869"/>
      <c r="I126" s="869"/>
    </row>
    <row r="127" spans="1:9" ht="15" x14ac:dyDescent="0.25">
      <c r="A127" s="949" t="s">
        <v>20</v>
      </c>
      <c r="B127" s="951" t="s">
        <v>67</v>
      </c>
      <c r="C127" s="945"/>
      <c r="D127" s="947"/>
      <c r="E127" s="947"/>
      <c r="F127" s="934" t="s">
        <v>2</v>
      </c>
      <c r="G127" s="936" t="s">
        <v>3</v>
      </c>
      <c r="H127" s="938" t="s">
        <v>8</v>
      </c>
      <c r="I127" s="940" t="s">
        <v>23</v>
      </c>
    </row>
    <row r="128" spans="1:9" ht="15" x14ac:dyDescent="0.25">
      <c r="A128" s="950"/>
      <c r="B128" s="952"/>
      <c r="C128" s="946"/>
      <c r="D128" s="948"/>
      <c r="E128" s="948"/>
      <c r="F128" s="935"/>
      <c r="G128" s="937"/>
      <c r="H128" s="939"/>
      <c r="I128" s="941"/>
    </row>
    <row r="129" spans="1:9" ht="15.75" customHeight="1" x14ac:dyDescent="0.3">
      <c r="A129" s="354">
        <v>1</v>
      </c>
      <c r="B129" s="44" t="s">
        <v>257</v>
      </c>
      <c r="C129" s="267" t="s">
        <v>60</v>
      </c>
      <c r="D129" s="267" t="s">
        <v>6</v>
      </c>
      <c r="E129" s="342" t="s">
        <v>62</v>
      </c>
      <c r="F129" s="800">
        <v>32.200000000000003</v>
      </c>
      <c r="G129" s="343">
        <f t="shared" ref="G129:G142" si="7">(F129-10)*1000/25.1</f>
        <v>884.46215139442245</v>
      </c>
      <c r="H129" s="280">
        <v>1</v>
      </c>
      <c r="I129" s="765" t="s">
        <v>63</v>
      </c>
    </row>
    <row r="130" spans="1:9" ht="15" customHeight="1" x14ac:dyDescent="0.3">
      <c r="A130" s="354">
        <v>2</v>
      </c>
      <c r="B130" s="44" t="s">
        <v>209</v>
      </c>
      <c r="C130" s="267" t="s">
        <v>60</v>
      </c>
      <c r="D130" s="267" t="s">
        <v>6</v>
      </c>
      <c r="E130" s="342" t="s">
        <v>12</v>
      </c>
      <c r="F130" s="800">
        <v>29.9</v>
      </c>
      <c r="G130" s="343">
        <f t="shared" si="7"/>
        <v>792.82868525896413</v>
      </c>
      <c r="H130" s="241">
        <v>2</v>
      </c>
      <c r="I130" s="765" t="s">
        <v>113</v>
      </c>
    </row>
    <row r="131" spans="1:9" ht="15" customHeight="1" x14ac:dyDescent="0.3">
      <c r="A131" s="354">
        <v>3</v>
      </c>
      <c r="B131" s="44" t="s">
        <v>258</v>
      </c>
      <c r="C131" s="267" t="s">
        <v>60</v>
      </c>
      <c r="D131" s="267" t="s">
        <v>6</v>
      </c>
      <c r="E131" s="342" t="s">
        <v>12</v>
      </c>
      <c r="F131" s="800">
        <v>29.4</v>
      </c>
      <c r="G131" s="343">
        <f t="shared" si="7"/>
        <v>772.90836653386452</v>
      </c>
      <c r="H131" s="242">
        <v>3</v>
      </c>
      <c r="I131" s="765" t="s">
        <v>59</v>
      </c>
    </row>
    <row r="132" spans="1:9" ht="16.5" customHeight="1" x14ac:dyDescent="0.3">
      <c r="A132" s="354">
        <v>4</v>
      </c>
      <c r="B132" s="215" t="s">
        <v>161</v>
      </c>
      <c r="C132" s="217">
        <v>2012</v>
      </c>
      <c r="D132" s="217" t="s">
        <v>6</v>
      </c>
      <c r="E132" s="64" t="s">
        <v>9</v>
      </c>
      <c r="F132" s="344" t="s">
        <v>254</v>
      </c>
      <c r="G132" s="343">
        <f t="shared" si="7"/>
        <v>685.25896414342628</v>
      </c>
      <c r="H132" s="243">
        <v>4</v>
      </c>
      <c r="I132" s="345" t="s">
        <v>255</v>
      </c>
    </row>
    <row r="133" spans="1:9" ht="16.5" customHeight="1" x14ac:dyDescent="0.3">
      <c r="A133" s="354">
        <v>5</v>
      </c>
      <c r="B133" s="44" t="s">
        <v>259</v>
      </c>
      <c r="C133" s="267" t="s">
        <v>58</v>
      </c>
      <c r="D133" s="7" t="s">
        <v>6</v>
      </c>
      <c r="E133" s="342" t="s">
        <v>12</v>
      </c>
      <c r="F133" s="800">
        <v>27.1</v>
      </c>
      <c r="G133" s="343">
        <f t="shared" si="7"/>
        <v>681.27490039840632</v>
      </c>
      <c r="H133" s="837">
        <v>5</v>
      </c>
      <c r="I133" s="765" t="s">
        <v>59</v>
      </c>
    </row>
    <row r="134" spans="1:9" ht="16.5" customHeight="1" x14ac:dyDescent="0.3">
      <c r="A134" s="354">
        <v>6</v>
      </c>
      <c r="B134" s="44" t="s">
        <v>260</v>
      </c>
      <c r="C134" s="267" t="s">
        <v>57</v>
      </c>
      <c r="D134" s="838" t="s">
        <v>261</v>
      </c>
      <c r="E134" s="342" t="s">
        <v>16</v>
      </c>
      <c r="F134" s="800">
        <v>26.3</v>
      </c>
      <c r="G134" s="343">
        <f t="shared" si="7"/>
        <v>649.40239043824693</v>
      </c>
      <c r="H134" s="246">
        <v>6</v>
      </c>
      <c r="I134" s="765" t="s">
        <v>129</v>
      </c>
    </row>
    <row r="135" spans="1:9" ht="16.5" customHeight="1" x14ac:dyDescent="0.3">
      <c r="A135" s="354">
        <v>7</v>
      </c>
      <c r="B135" s="44" t="s">
        <v>210</v>
      </c>
      <c r="C135" s="267" t="s">
        <v>57</v>
      </c>
      <c r="D135" s="267" t="s">
        <v>7</v>
      </c>
      <c r="E135" s="342" t="s">
        <v>16</v>
      </c>
      <c r="F135" s="43">
        <v>25</v>
      </c>
      <c r="G135" s="343">
        <f t="shared" si="7"/>
        <v>597.60956175298804</v>
      </c>
      <c r="H135" s="246">
        <v>7</v>
      </c>
      <c r="I135" s="765" t="s">
        <v>29</v>
      </c>
    </row>
    <row r="136" spans="1:9" ht="16.5" customHeight="1" x14ac:dyDescent="0.3">
      <c r="A136" s="354">
        <v>8</v>
      </c>
      <c r="B136" s="44" t="s">
        <v>262</v>
      </c>
      <c r="C136" s="267" t="s">
        <v>57</v>
      </c>
      <c r="D136" s="267" t="s">
        <v>7</v>
      </c>
      <c r="E136" s="342" t="s">
        <v>26</v>
      </c>
      <c r="F136" s="800">
        <v>22.6</v>
      </c>
      <c r="G136" s="343">
        <f t="shared" si="7"/>
        <v>501.99203187250998</v>
      </c>
      <c r="H136" s="246">
        <v>8</v>
      </c>
      <c r="I136" s="765" t="s">
        <v>222</v>
      </c>
    </row>
    <row r="137" spans="1:9" ht="16.5" customHeight="1" x14ac:dyDescent="0.3">
      <c r="A137" s="354">
        <v>9</v>
      </c>
      <c r="B137" s="215" t="s">
        <v>200</v>
      </c>
      <c r="C137" s="217">
        <v>2013</v>
      </c>
      <c r="D137" s="217" t="s">
        <v>6</v>
      </c>
      <c r="E137" s="64" t="s">
        <v>9</v>
      </c>
      <c r="F137" s="344">
        <v>22.2</v>
      </c>
      <c r="G137" s="343">
        <f t="shared" si="7"/>
        <v>486.05577689243023</v>
      </c>
      <c r="H137" s="246">
        <v>9</v>
      </c>
      <c r="I137" s="346" t="s">
        <v>256</v>
      </c>
    </row>
    <row r="138" spans="1:9" ht="16.5" customHeight="1" x14ac:dyDescent="0.3">
      <c r="A138" s="354">
        <v>10</v>
      </c>
      <c r="B138" s="44" t="s">
        <v>204</v>
      </c>
      <c r="C138" s="267" t="s">
        <v>58</v>
      </c>
      <c r="D138" s="7" t="s">
        <v>6</v>
      </c>
      <c r="E138" s="342" t="s">
        <v>13</v>
      </c>
      <c r="F138" s="800">
        <v>22.1</v>
      </c>
      <c r="G138" s="343">
        <f t="shared" si="7"/>
        <v>482.07171314741038</v>
      </c>
      <c r="H138" s="246">
        <v>10</v>
      </c>
      <c r="I138" s="839" t="s">
        <v>31</v>
      </c>
    </row>
    <row r="139" spans="1:9" ht="18.75" x14ac:dyDescent="0.3">
      <c r="A139" s="349">
        <v>11</v>
      </c>
      <c r="B139" s="350" t="s">
        <v>198</v>
      </c>
      <c r="C139" s="219">
        <v>2014</v>
      </c>
      <c r="D139" s="219" t="s">
        <v>7</v>
      </c>
      <c r="E139" s="65" t="s">
        <v>9</v>
      </c>
      <c r="F139" s="351">
        <v>21.8</v>
      </c>
      <c r="G139" s="352">
        <f t="shared" si="7"/>
        <v>470.11952191235059</v>
      </c>
      <c r="H139" s="840"/>
      <c r="I139" s="353" t="s">
        <v>255</v>
      </c>
    </row>
    <row r="140" spans="1:9" ht="16.5" customHeight="1" thickBot="1" x14ac:dyDescent="0.35">
      <c r="A140" s="385">
        <v>12</v>
      </c>
      <c r="B140" s="61" t="s">
        <v>263</v>
      </c>
      <c r="C140" s="271" t="s">
        <v>57</v>
      </c>
      <c r="D140" s="271" t="s">
        <v>7</v>
      </c>
      <c r="E140" s="347" t="s">
        <v>16</v>
      </c>
      <c r="F140" s="841">
        <v>21.7</v>
      </c>
      <c r="G140" s="348">
        <f t="shared" si="7"/>
        <v>466.13545816733063</v>
      </c>
      <c r="H140" s="842"/>
      <c r="I140" s="843" t="s">
        <v>232</v>
      </c>
    </row>
    <row r="141" spans="1:9" ht="16.5" customHeight="1" thickTop="1" x14ac:dyDescent="0.3">
      <c r="A141" s="349">
        <v>13</v>
      </c>
      <c r="B141" s="350" t="s">
        <v>196</v>
      </c>
      <c r="C141" s="219">
        <v>2014</v>
      </c>
      <c r="D141" s="219" t="s">
        <v>7</v>
      </c>
      <c r="E141" s="65" t="s">
        <v>9</v>
      </c>
      <c r="F141" s="351">
        <v>21.5</v>
      </c>
      <c r="G141" s="352">
        <f t="shared" si="7"/>
        <v>458.16733067729081</v>
      </c>
      <c r="H141" s="840"/>
      <c r="I141" s="353" t="s">
        <v>255</v>
      </c>
    </row>
    <row r="142" spans="1:9" ht="16.5" customHeight="1" x14ac:dyDescent="0.3">
      <c r="A142" s="354">
        <v>14</v>
      </c>
      <c r="B142" s="44" t="s">
        <v>214</v>
      </c>
      <c r="C142" s="267" t="s">
        <v>60</v>
      </c>
      <c r="D142" s="267" t="s">
        <v>6</v>
      </c>
      <c r="E142" s="342" t="s">
        <v>68</v>
      </c>
      <c r="F142" s="43">
        <v>21</v>
      </c>
      <c r="G142" s="343">
        <f t="shared" si="7"/>
        <v>438.2470119521912</v>
      </c>
      <c r="H142" s="306"/>
      <c r="I142" s="774" t="s">
        <v>264</v>
      </c>
    </row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0.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6.5" customHeight="1" x14ac:dyDescent="0.25"/>
    <row r="193" ht="16.5" customHeight="1" x14ac:dyDescent="0.25"/>
    <row r="195" ht="1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  <row r="210" spans="3:3" x14ac:dyDescent="0.25">
      <c r="C210" s="355"/>
    </row>
    <row r="211" spans="3:3" ht="18.75" x14ac:dyDescent="0.3">
      <c r="C211" s="356"/>
    </row>
    <row r="212" spans="3:3" ht="18.75" x14ac:dyDescent="0.3">
      <c r="C212" s="356"/>
    </row>
    <row r="213" spans="3:3" ht="18.75" x14ac:dyDescent="0.3">
      <c r="C213" s="356"/>
    </row>
    <row r="214" spans="3:3" ht="18.75" x14ac:dyDescent="0.3">
      <c r="C214" s="356"/>
    </row>
    <row r="215" spans="3:3" x14ac:dyDescent="0.25">
      <c r="C215" s="285"/>
    </row>
    <row r="216" spans="3:3" x14ac:dyDescent="0.25">
      <c r="C216" s="285"/>
    </row>
    <row r="217" spans="3:3" x14ac:dyDescent="0.25">
      <c r="C217" s="285"/>
    </row>
  </sheetData>
  <mergeCells count="56">
    <mergeCell ref="A122:I122"/>
    <mergeCell ref="A123:I123"/>
    <mergeCell ref="A124:I124"/>
    <mergeCell ref="C125:D125"/>
    <mergeCell ref="A126:B126"/>
    <mergeCell ref="C126:C128"/>
    <mergeCell ref="D126:D128"/>
    <mergeCell ref="E126:E128"/>
    <mergeCell ref="F126:I126"/>
    <mergeCell ref="A127:A128"/>
    <mergeCell ref="B127:B128"/>
    <mergeCell ref="F127:F128"/>
    <mergeCell ref="G127:G128"/>
    <mergeCell ref="H127:H128"/>
    <mergeCell ref="I127:I128"/>
    <mergeCell ref="A95:I95"/>
    <mergeCell ref="A96:I96"/>
    <mergeCell ref="A97:I97"/>
    <mergeCell ref="A99:B99"/>
    <mergeCell ref="C99:C101"/>
    <mergeCell ref="D99:D101"/>
    <mergeCell ref="E99:E101"/>
    <mergeCell ref="F99:I99"/>
    <mergeCell ref="A100:A101"/>
    <mergeCell ref="B100:B101"/>
    <mergeCell ref="F100:F101"/>
    <mergeCell ref="G100:G101"/>
    <mergeCell ref="H100:H101"/>
    <mergeCell ref="I100:I101"/>
    <mergeCell ref="A50:I50"/>
    <mergeCell ref="A1:I1"/>
    <mergeCell ref="A2:I2"/>
    <mergeCell ref="A5:B5"/>
    <mergeCell ref="C5:C7"/>
    <mergeCell ref="D5:D7"/>
    <mergeCell ref="E5:E7"/>
    <mergeCell ref="F5:I5"/>
    <mergeCell ref="A6:A7"/>
    <mergeCell ref="B6:B7"/>
    <mergeCell ref="F6:F7"/>
    <mergeCell ref="G6:G7"/>
    <mergeCell ref="H6:H7"/>
    <mergeCell ref="I6:I7"/>
    <mergeCell ref="C4:D4"/>
    <mergeCell ref="A51:I51"/>
    <mergeCell ref="A53:I53"/>
    <mergeCell ref="A54:B54"/>
    <mergeCell ref="D54:D56"/>
    <mergeCell ref="E54:E56"/>
    <mergeCell ref="F54:I54"/>
    <mergeCell ref="A55:A56"/>
    <mergeCell ref="B55:B56"/>
    <mergeCell ref="F55:F56"/>
    <mergeCell ref="G55:G56"/>
    <mergeCell ref="H55:H56"/>
    <mergeCell ref="I55:I56"/>
  </mergeCells>
  <hyperlinks>
    <hyperlink ref="B8" r:id="rId1" display="https://ems.iwwf.sport/RankingList/ScoringDetailsWaterSki?Id=5ba23ef9-947c-4598-b470-3b134ee85725&amp;RankingListLogId=4994f18f-6462-42dc-8f04-93637ef54810&amp;Event=12&amp;IdRankinglistPlacement=b5dbb5e0-94d3-4722-8af7-ab9073f9da33&amp;DisciplineId=7&amp;EventId=12&amp;SeasonId=10&amp;Month=5&amp;RLAgeCategoryId=&amp;Gender=1&amp;ConfederationId=&amp;FederationId=&amp;Lastname=&amp;Firstname=&amp;AthleteCode=&amp;RLConfederationId=1"/>
    <hyperlink ref="B9" r:id="rId2" display="https://ems.iwwf.sport/RankingList/ScoringDetailsWaterSki?Id=59998431-7e8d-45ae-a829-f52a14f3cfd1&amp;RankingListLogId=4994f18f-6462-42dc-8f04-93637ef54810&amp;Event=12&amp;IdRankinglistPlacement=bfdca515-f2e1-4abe-9ee9-69b2c3dc7751&amp;DisciplineId=7&amp;EventId=12&amp;SeasonId=10&amp;Month=5&amp;RLAgeCategoryId=&amp;Gender=1&amp;ConfederationId=&amp;FederationId=&amp;Lastname=&amp;Firstname=&amp;AthleteCode=&amp;RLConfederationId=1"/>
    <hyperlink ref="B11" r:id="rId3" display="https://ems.iwwf.sport/RankingList/ScoringDetailsWaterSki?Id=17a53154-0982-4078-8ea9-76add3c01a04&amp;RankingListLogId=4994f18f-6462-42dc-8f04-93637ef54810&amp;Event=12&amp;IdRankinglistPlacement=c2a86f09-39df-4ae9-8cb3-c05ff3125428&amp;DisciplineId=7&amp;EventId=12&amp;SeasonId=10&amp;Month=5&amp;RLAgeCategoryId=&amp;Gender=1&amp;ConfederationId=&amp;FederationId=&amp;Lastname=&amp;Firstname=&amp;AthleteCode=&amp;RLConfederationId=1"/>
    <hyperlink ref="B13" r:id="rId4" display="https://ems.iwwf.sport/RankingList/ScoringDetailsWaterSki?Id=99fa3e25-47ff-4c62-88c0-25c6bebc9c81&amp;RankingListLogId=4994f18f-6462-42dc-8f04-93637ef54810&amp;Event=12&amp;IdRankinglistPlacement=54920768-71fb-4c84-bc81-5108dfb99e82&amp;DisciplineId=7&amp;EventId=12&amp;SeasonId=10&amp;Month=5&amp;RLAgeCategoryId=&amp;Gender=1&amp;ConfederationId=&amp;FederationId=&amp;Lastname=&amp;Firstname=&amp;AthleteCode=&amp;RLConfederationId=1"/>
    <hyperlink ref="B15" r:id="rId5" display="https://ems.iwwf.sport/RankingList/ScoringDetailsWaterSki?Id=193426ba-3e06-403d-be3a-9fc47d2016a4&amp;RankingListLogId=4994f18f-6462-42dc-8f04-93637ef54810&amp;Event=12&amp;IdRankinglistPlacement=8c24a933-06f1-4fb3-a39f-eea1454b8df5&amp;DisciplineId=7&amp;EventId=12&amp;SeasonId=10&amp;Month=5&amp;RLAgeCategoryId=&amp;Gender=1&amp;ConfederationId=&amp;FederationId=&amp;Lastname=&amp;Firstname=&amp;AthleteCode=&amp;RLConfederationId=1"/>
    <hyperlink ref="B12" r:id="rId6" display="https://ems.iwwf.sport/RankingList/ScoringDetailsWaterSki?Id=94cd57f8-7c25-47f2-b87d-15021927f235&amp;RankingListLogId=4994f18f-6462-42dc-8f04-93637ef54810&amp;Event=12&amp;IdRankinglistPlacement=1aac6a7c-3f0f-4886-b214-aac019c698a3&amp;DisciplineId=7&amp;EventId=12&amp;SeasonId=10&amp;Month=5&amp;RLAgeCategoryId=&amp;Gender=1&amp;ConfederationId=&amp;FederationId=&amp;Lastname=&amp;Firstname=&amp;AthleteCode=&amp;RLConfederationId=1"/>
    <hyperlink ref="B17" r:id="rId7" display="https://ems.iwwf.sport/RankingList/ScoringDetailsWaterSki?Id=83c13139-047d-45d2-bedb-180a46b7621b&amp;RankingListLogId=4994f18f-6462-42dc-8f04-93637ef54810&amp;Event=12&amp;IdRankinglistPlacement=a139e7e5-3b4e-4e77-9ede-9716b25fd7ca&amp;DisciplineId=7&amp;EventId=12&amp;SeasonId=10&amp;Month=5&amp;RLAgeCategoryId=&amp;Gender=1&amp;ConfederationId=&amp;FederationId=&amp;Lastname=&amp;Firstname=&amp;AthleteCode=&amp;RLConfederationId=1"/>
    <hyperlink ref="B16" r:id="rId8" display="https://ems.iwwf.sport/RankingList/ScoringDetailsWaterSki?Id=9f691625-cd05-4cfe-9f68-3573fa08d594&amp;RankingListLogId=4994f18f-6462-42dc-8f04-93637ef54810&amp;Event=12&amp;IdRankinglistPlacement=5884c0d9-de1a-4dcf-904f-4a3c2837aa7b&amp;DisciplineId=7&amp;EventId=12&amp;SeasonId=10&amp;Month=5&amp;RLAgeCategoryId=&amp;Gender=1&amp;ConfederationId=&amp;FederationId=&amp;Lastname=&amp;Firstname=&amp;AthleteCode=&amp;RLConfederationId=1"/>
    <hyperlink ref="B19" r:id="rId9" display="https://ems.iwwf.sport/RankingList/ScoringDetailsWaterSki?Id=33c5520a-13e6-4fda-a88c-8ef2c83edb53&amp;RankingListLogId=4994f18f-6462-42dc-8f04-93637ef54810&amp;Event=12&amp;IdRankinglistPlacement=72e4aaf0-c60a-47d3-b8f1-603d236eae22&amp;DisciplineId=7&amp;EventId=12&amp;SeasonId=10&amp;Month=5&amp;RLAgeCategoryId=&amp;Gender=1&amp;ConfederationId=&amp;FederationId=&amp;Lastname=&amp;Firstname=&amp;AthleteCode=&amp;RLConfederationId=1"/>
    <hyperlink ref="B18" r:id="rId10" display="https://ems.iwwf.sport/RankingList/ScoringDetailsWaterSki?Id=e3057357-3904-42fa-a94b-f875c9caad3e&amp;RankingListLogId=4994f18f-6462-42dc-8f04-93637ef54810&amp;Event=12&amp;IdRankinglistPlacement=1e9f85d2-8bfc-4443-943c-286feb640036&amp;DisciplineId=7&amp;EventId=12&amp;SeasonId=10&amp;Month=5&amp;RLAgeCategoryId=&amp;Gender=1&amp;ConfederationId=&amp;FederationId=&amp;Lastname=&amp;Firstname=&amp;AthleteCode=&amp;RLConfederationId=1"/>
    <hyperlink ref="B20" r:id="rId11" display="https://ems.iwwf.sport/RankingList/ScoringDetailsWaterSki?Id=38747fe1-b61a-48f0-bd77-a45e15dc13e5&amp;RankingListLogId=4994f18f-6462-42dc-8f04-93637ef54810&amp;Event=12&amp;IdRankinglistPlacement=ca6b2ee0-1583-4014-acc5-d9b292712b3a&amp;DisciplineId=7&amp;EventId=12&amp;SeasonId=10&amp;Month=5&amp;RLAgeCategoryId=&amp;Gender=1&amp;ConfederationId=&amp;FederationId=&amp;Lastname=&amp;Firstname=&amp;AthleteCode=&amp;RLConfederationId=1"/>
    <hyperlink ref="I10" r:id="rId12" tooltip="Masters Qualifying Series 1_x000d__x000d_04.05.2025" display="http://www.iwsftournament.com/homologation/scorebooks/20250505170502Scorebook25S070CS.HTM"/>
    <hyperlink ref="B14" r:id="rId13" display="https://www.iwwfed-ea.org/classic/rl2025/eame/index.php?skier=FRA182014458"/>
    <hyperlink ref="B10" r:id="rId14" display="https://www.iwwfed-ea.org/classic/rl2025/eame/index.php?skier=FRA762011464"/>
    <hyperlink ref="B21" r:id="rId15" display="https://www.iwwfed-ea.org/classic/rl2025/eame/index.php?skier=UKR982023865"/>
    <hyperlink ref="B22" r:id="rId16" display="https://www.iwwfed-ea.org/classic/rl2025/eame/index.php?skier=IWF100200001"/>
    <hyperlink ref="I22" r:id="rId17" tooltip="We Wave Independence Day Record_x000d_Bullneck Lake, Scott, AR_x000d_06.07.2025" display="http://www.iwsftournament.com/homologation/scorebooks/20250708180703Scorebook25C058CS.HTM"/>
    <hyperlink ref="I21" r:id="rId18" tooltip="2025 IWWF World Waterski Championships_x000d_Recetto_x000d_31.08.2025" display="https://www.iwwfed-ea.org/classic/25IWWF04/"/>
    <hyperlink ref="I16" r:id="rId19" display="https://ems.iwwf.sport/Competitions/Details?Id=f9a6997e-666a-45e5-bf90-4327a7a8b609"/>
    <hyperlink ref="B57" r:id="rId20" display="https://www.iwwfed-ea.org/classic/rl2025/eame/index.php?skier=GER842022681"/>
    <hyperlink ref="B58" r:id="rId21" display="https://www.iwwfed-ea.org/classic/rl2025/eame/index.php?skier=AUT352019270"/>
    <hyperlink ref="B59" r:id="rId22" display="https://www.iwwfed-ea.org/classic/rl2025/eame/index.php?skier=UKR112017726"/>
    <hyperlink ref="B60" r:id="rId23" display="https://www.iwwfed-ea.org/classic/rl2025/eame/index.php?skier=IWF100200001"/>
    <hyperlink ref="B61" r:id="rId24" display="https://www.iwwfed-ea.org/classic/rl2025/eame/index.php?skier=ITA232020050"/>
    <hyperlink ref="B62" r:id="rId25" display="https://www.iwwfed-ea.org/classic/rl2025/eame/index.php?skier=ITA672018451"/>
    <hyperlink ref="B65" r:id="rId26" display="https://www.iwwfed-ea.org/classic/rl2025/eame/index.php?skier=DEN972017088"/>
    <hyperlink ref="B66" r:id="rId27" display="https://www.iwwfed-ea.org/classic/rl2025/eame/index.php?skier=SVK832001600"/>
    <hyperlink ref="B69" r:id="rId28" display="https://www.iwwfed-ea.org/classic/rl2025/eame/index.php?skier=GER692019970"/>
    <hyperlink ref="B70" r:id="rId29" display="https://www.iwwfed-ea.org/classic/rl2025/eame/index.php?skier=UKR302022990"/>
    <hyperlink ref="I57" r:id="rId30" tooltip="2025 IWWF World Waterski Championships_x000d_Recetto_x000d_31.08.2025" display="https://www.iwwfed-ea.org/classic/25IWWF04/"/>
    <hyperlink ref="I58" r:id="rId31" tooltip="2025 IWWF E&amp;A Under-21 Championship_x000d_Internationaler Wiener Wasserski Club_x000d_22.08.2025" display="https://www.iwwfed-ea.org/classic/25EURO05/"/>
    <hyperlink ref="I59" r:id="rId32" tooltip="JAWS SPRING 3 RND PICK AND CHOOSE WITH FUN_x000d_Lake Leutz, Jacksonville, IL_x000d_06.07.2025" display="http://www.iwsftournament.com/homologation/scorebooks/20250706180702Scorebook25M037CS.HTM"/>
    <hyperlink ref="I60" r:id="rId33" tooltip="We Wave Independence Day Record_x000d_Bullneck Lake, Scott, AR_x000d_06.07.2025" display="http://www.iwsftournament.com/homologation/scorebooks/20250708180703Scorebook25C058CS.HTM"/>
    <hyperlink ref="I61" r:id="rId34" tooltip="2025 IWWF World Waterski Championships_x000d_Recetto_x000d_31.08.2025" display="https://www.iwwfed-ea.org/classic/25IWWF04/"/>
    <hyperlink ref="I62" r:id="rId35" tooltip="Campionati Italiani di Categoria_x000d_Recetto_x000d_07.09.2025" display="https://www.iwwfed-ea.org/classic/25ITA006/"/>
    <hyperlink ref="I65" r:id="rId36" tooltip="XX International San Gervasio_x000d_San Gervasio Bresciano_x000d_22.06.2025" display="https://www.iwwfed-ea.org/classic/25ITA001/"/>
    <hyperlink ref="I66" r:id="rId37" tooltip="Holy Cow Cup_x000d_Lake Grew, Polk City, FL_x000d_12.10.2025" display="http://www.iwsftournament.com/homologation/scorebooks/20251014141002Scorebook26S013CS.HTM"/>
    <hyperlink ref="I69" r:id="rId38" tooltip="2025 IWWF World Waterski Championships_x000d_Recetto_x000d_31.08.2025" display="https://www.iwwfed-ea.org/classic/25IWWF04/"/>
    <hyperlink ref="I70" r:id="rId39" tooltip="2025 IWWF World Waterski Championships_x000d_Recetto_x000d_31.08.2025" display="https://www.iwwfed-ea.org/classic/25IWWF04/"/>
    <hyperlink ref="B74" r:id="rId40" display="https://www.iwwfed-ea.org/classic/rl2025/eame/index.php?skier=UKR152022995"/>
    <hyperlink ref="B71" r:id="rId41" display="https://www.iwwfed-ea.org/classic/rl2025/eame/index.php?skier=AUT162023997"/>
    <hyperlink ref="B68" r:id="rId42" display="https://www.iwwfed-ea.org/classic/rl2025/eame/index.php?skier=SUI982014913"/>
    <hyperlink ref="B72" r:id="rId43" display="https://www.iwwfed-ea.org/classic/rl2025/eame/index.php?skier=AUT072022836"/>
    <hyperlink ref="B73" r:id="rId44" display="https://www.iwwfed-ea.org/classic/rl2025/eame/index.php?skier=CZE372022923"/>
    <hyperlink ref="I71" r:id="rId45" tooltip="2025 IWWF E&amp;A Under-21 Championship_x000d_Internationaler Wiener Wasserski Club_x000d_22.08.2025" display="https://www.iwwfed-ea.org/classic/25EURO05/"/>
    <hyperlink ref="I68" r:id="rId46" tooltip="Championnats de Ligue NAQU Memorial Michel Naudina_x000d_Lacanau Ski Club_x000d_07.09.2025" display="https://www.iwwfed-ea.org/classic/25FRA217/"/>
    <hyperlink ref="I72" r:id="rId47" tooltip="Austrian Nationals 2025_x000d_Fischlham_x000d_20.07.2025" display="https://www.iwwfed-ea.org/classic/25AUT005/"/>
    <hyperlink ref="I73" r:id="rId48" tooltip="Fluid Fall Record_x000d_Lake Grew, Polk City, FL_x000d_14.09.2025" display="http://www.iwsftournament.com/homologation/scorebooks/20250915100902Scorebook26S012CS.HTM"/>
    <hyperlink ref="I74" r:id="rId49" tooltip="2025 European Open Championships_x000d_Salmsee, Steyregg_x000d_09.08.2025" display="https://www.iwwfed-ea.org/classic/25EURO03/"/>
    <hyperlink ref="B63" r:id="rId50" display="https://ems.iwwf.sport/RankingList/ScoringDetailsWaterSki?Id=f0bc156b-342b-4275-a157-f8c32a620f93&amp;RankingListLogId=4994f18f-6462-42dc-8f04-93637ef54810&amp;Event=12&amp;IdRankinglistPlacement=f938364d-6606-400a-8a90-1c2f742b4c7e&amp;DisciplineId=7&amp;EventId=12&amp;SeasonId=10&amp;Month=5&amp;RLAgeCategoryId=&amp;Gender=1&amp;ConfederationId=&amp;FederationId=&amp;Lastname=&amp;Firstname=&amp;AthleteCode=&amp;RLConfederationId=1"/>
    <hyperlink ref="B64" r:id="rId51" display="https://ems.iwwf.sport/RankingList/ScoringDetailsWaterSki?Id=6166cf1a-715c-4f06-9682-d32deea68338&amp;RankingListLogId=4994f18f-6462-42dc-8f04-93637ef54810&amp;Event=12&amp;IdRankinglistPlacement=7c685270-7fc6-425e-b406-a16a10334edd&amp;DisciplineId=7&amp;EventId=12&amp;SeasonId=10&amp;Month=5&amp;RLAgeCategoryId=&amp;Gender=1&amp;ConfederationId=&amp;FederationId=&amp;Lastname=&amp;Firstname=&amp;AthleteCode=&amp;RLConfederationId=1"/>
    <hyperlink ref="B67" r:id="rId52" display="https://ems.iwwf.sport/RankingList/ScoringDetailsWaterSki?Id=9ba2ebea-31e3-4738-bbc0-3d88ad814c7d&amp;RankingListLogId=4994f18f-6462-42dc-8f04-93637ef54810&amp;Event=12&amp;IdRankinglistPlacement=97f568c7-0e9d-4bf6-b7d9-1913123bfc4a&amp;DisciplineId=7&amp;EventId=12&amp;SeasonId=10&amp;Month=5&amp;RLAgeCategoryId=&amp;Gender=1&amp;ConfederationId=&amp;FederationId=&amp;Lastname=&amp;Firstname=&amp;AthleteCode=&amp;RLConfederationId=1"/>
    <hyperlink ref="I75" r:id="rId53" tooltip="Geneva Trophy_x000d_Bourg-en-Bresse Exo01 La Rena_x000d_21.09.2025" display="https://www.iwwfed-ea.org/classic/25SUI005/"/>
    <hyperlink ref="B75" r:id="rId54" display="https://www.iwwfed-ea.org/classic/rl2025/eame/index.php?skier=SUI422018136"/>
    <hyperlink ref="B104" r:id="rId55" display="https://ems.iwwf.sport/RankingList/ScoringDetailsWaterSki?Id=dbf4b8ff-eda3-41df-9c75-ff301cf4261f&amp;RankingListLogId=4994f18f-6462-42dc-8f04-93637ef54810&amp;Event=12&amp;IdRankinglistPlacement=2f48a937-91d1-429a-876d-d5098218da06&amp;DisciplineId=7&amp;EventId=12&amp;SeasonId=10&amp;Month=5&amp;RLAgeCategoryId=&amp;Gender=1&amp;ConfederationId=&amp;FederationId=&amp;Lastname=&amp;Firstname=&amp;AthleteCode=&amp;RLConfederationId=1"/>
    <hyperlink ref="B103" r:id="rId56" display="https://ems.iwwf.sport/RankingList/ScoringDetailsWaterSki?Id=7676a9af-5f45-482e-8c6c-14311e2da994&amp;RankingListLogId=4994f18f-6462-42dc-8f04-93637ef54810&amp;Event=12&amp;IdRankinglistPlacement=f6ff594a-663a-4b89-b982-d4c86bbe5c89&amp;DisciplineId=7&amp;EventId=12&amp;SeasonId=10&amp;Month=5&amp;RLAgeCategoryId=&amp;Gender=1&amp;ConfederationId=&amp;FederationId=&amp;Lastname=&amp;Firstname=&amp;AthleteCode=&amp;RLConfederationId=1"/>
    <hyperlink ref="B102" r:id="rId57" display="https://ems.iwwf.sport/RankingList/ScoringDetailsWaterSki?Id=94729a7d-4b17-429d-a324-e93b77c87753&amp;RankingListLogId=4994f18f-6462-42dc-8f04-93637ef54810&amp;Event=12&amp;IdRankinglistPlacement=560dbed4-7172-4ca1-835f-d543aa61ae0a&amp;DisciplineId=7&amp;EventId=12&amp;SeasonId=10&amp;Month=5&amp;RLAgeCategoryId=&amp;Gender=1&amp;ConfederationId=&amp;FederationId=&amp;Lastname=&amp;Firstname=&amp;AthleteCode=&amp;RLConfederationId=1"/>
    <hyperlink ref="B105" r:id="rId58" display="https://www.iwwfed-ea.org/classic/rl2025/eame/index.php?skier=GBR982015494"/>
    <hyperlink ref="B106" r:id="rId59" display="https://www.iwwfed-ea.org/classic/rl2025/eame/index.php?skier=GBR502024018"/>
    <hyperlink ref="B107" r:id="rId60" display="https://www.iwwfed-ea.org/classic/rl2025/eame/index.php?skier=CZE162020505"/>
    <hyperlink ref="B108" r:id="rId61" display="https://www.iwwfed-ea.org/classic/rl2025/eame/index.php?skier=FRA182018435"/>
    <hyperlink ref="I107" r:id="rId62" tooltip="2025 IWWF World Waterski Championships_x000d_Recetto_x000d_31.08.2025" display="https://www.iwwfed-ea.org/classic/25IWWF04/"/>
    <hyperlink ref="I108" r:id="rId63" tooltip="LE PLAN D'EAU 3D 2/2 30eme anniversaire_x000d_Club Omnisport de Jaumard_x000d_05.10.2025" display="https://www.iwwfed-ea.org/classic/25FRA014/"/>
    <hyperlink ref="B110" r:id="rId64" display="https://www.iwwfed-ea.org/classic/rl2025/eame/index.php?skier=ITA222022540"/>
    <hyperlink ref="I110" r:id="rId65" tooltip="Campionati Italiani di Categoria_x000d_Recetto_x000d_07.09.2025" display="https://www.iwwfed-ea.org/classic/25ITA006/"/>
    <hyperlink ref="B111" r:id="rId66" display="https://ems.iwwf.sport/RankingList/ScoringDetailsWaterSki?Id=0a0e90ac-3c18-4f8a-9930-22fa98558daf&amp;RankingListLogId=4994f18f-6462-42dc-8f04-93637ef54810&amp;Event=12&amp;IdRankinglistPlacement=2c477af1-b8f4-4235-a763-1b3651dbe83f&amp;DisciplineId=7&amp;EventId=12&amp;SeasonId=10&amp;Month=5&amp;RLAgeCategoryId=&amp;Gender=1&amp;ConfederationId=&amp;FederationId=&amp;Lastname=&amp;Firstname=&amp;AthleteCode=&amp;RLConfederationId=1"/>
    <hyperlink ref="B114" r:id="rId67" display="https://www.iwwfed-ea.org/classic/rl2025/eame/index.php?skier=SWE982012513"/>
    <hyperlink ref="B112" r:id="rId68" display="https://www.iwwfed-ea.org/classic/rl2025/eame/index.php?skier=ITA702024367"/>
    <hyperlink ref="I114" r:id="rId69" tooltip="+35 SM / Linkoping Open_x000d_Linkoping Vattenskidklubb_x000d_10.08.2025" display="https://www.iwwfed-ea.org/classic/25SWE004/"/>
    <hyperlink ref="I112" r:id="rId70" tooltip="Campionati Italiani di Categoria_x000d_Recetto_x000d_07.09.2025" display="https://www.iwwfed-ea.org/classic/25ITA006/"/>
    <hyperlink ref="B113" r:id="rId71" display="https://ems.iwwf.sport/RankingList/ScoringDetailsWaterSki?Id=cad8a733-2f6a-487f-b332-1f8d33db1648&amp;RankingListLogId=4994f18f-6462-42dc-8f04-93637ef54810&amp;Event=12&amp;IdRankinglistPlacement=9eebe755-2d02-4394-97a9-8ea0a53c5b3d&amp;DisciplineId=7&amp;EventId=12&amp;SeasonId=10&amp;Month=5&amp;RLAgeCategoryId=&amp;Gender=1&amp;ConfederationId=&amp;FederationId=&amp;Lastname=&amp;Firstname=&amp;AthleteCode=&amp;RLConfederationId=1"/>
    <hyperlink ref="B109" r:id="rId72" display="https://www.iwwfed-ea.org/classic/rl2025/eame/index.php?skier=AUT352019270"/>
    <hyperlink ref="B115" r:id="rId73" display="https://www.iwwfed-ea.org/classic/rl2025/eame/index.php?skier=GER982016388"/>
    <hyperlink ref="B116" r:id="rId74" display="https://www.iwwfed-ea.org/classic/rl2025/eame/index.php?skier=UKR982023745"/>
    <hyperlink ref="I115" r:id="rId75" tooltip="Poti Masters 2025_x000d_Ski Club Golden Lake_x000d_26.10.2025" display="https://www.iwwfed-ea.org/classic/25GEO001/"/>
    <hyperlink ref="I116" r:id="rId76" tooltip="2025 IWWF E&amp;A Youth (U14 &amp; U17) Championship_x000d_Botaski - Sesena Waterski Complex_x000d_20.07.2025" display="https://www.iwwfed-ea.org/classic/25EURO06/"/>
    <hyperlink ref="I103" r:id="rId77" tooltip="2025 IWWF World Waterski Championships_x000d_Recetto_x000d_31.08.2025" display="https://www.iwwfed-ea.org/classic/25IWWF04/"/>
    <hyperlink ref="B129" r:id="rId78" display="https://www.iwwfed-ea.org/classic/rl2025/eame/index.php?skier=POL982020535"/>
    <hyperlink ref="B130" r:id="rId79" display="https://www.iwwfed-ea.org/classic/rl2025/eame/index.php?skier=AUT982024303"/>
    <hyperlink ref="B131" r:id="rId80" display="https://www.iwwfed-ea.org/classic/rl2025/eame/index.php?skier=AUT982024237"/>
    <hyperlink ref="I129" r:id="rId81" tooltip="International German Open 2025_x000d_Feldberg_x000d_10.08.2025" display="https://www.iwwfed-ea.org/classic/25GER003/"/>
    <hyperlink ref="I130" r:id="rId82" tooltip="II Jolly Overall Cup_x000d_San Gervasio Bresciano_x000d_14.09.2025" display="https://www.iwwfed-ea.org/classic/25ITA004/"/>
    <hyperlink ref="I131" r:id="rId83" tooltip="KLI Trophy 2025_x000d_Fosso Ghiaia_x000d_21.09.2025" display="https://www.iwwfed-ea.org/classic/25ITA015/"/>
    <hyperlink ref="B133" r:id="rId84" display="https://www.iwwfed-ea.org/classic/rl2025/eame/index.php?skier=AUT982024231"/>
    <hyperlink ref="I133" r:id="rId85" tooltip="KLI Trophy 2025_x000d_Fosso Ghiaia_x000d_21.09.2025" display="https://www.iwwfed-ea.org/classic/25ITA015/"/>
    <hyperlink ref="B134" r:id="rId86" display="https://www.iwwfed-ea.org/classic/rl2025/eame/index.php?skier=SUI982014853"/>
    <hyperlink ref="B135" r:id="rId87" display="https://www.iwwfed-ea.org/classic/rl2025/eame/index.php?skier=SUI982014680"/>
    <hyperlink ref="I134" r:id="rId88" tooltip="Geneva Trophy_x000d_Bourg-en-Bresse Exo01 La Rena_x000d_21.09.2025" display="https://www.iwwfed-ea.org/classic/25SUI005/"/>
    <hyperlink ref="I135" r:id="rId89" tooltip="XX International San Gervasio_x000d_San Gervasio Bresciano_x000d_22.06.2025" display="https://www.iwwfed-ea.org/classic/25ITA001/"/>
    <hyperlink ref="B136" r:id="rId90" display="https://www.iwwfed-ea.org/classic/rl2025/eame/index.php?skier=ITA982018187"/>
    <hyperlink ref="I136" r:id="rId91" tooltip="Laghetto Slalom Cup_x000d_Sperlonga_x000d_28.09.2025" display="https://www.iwwfed-ea.org/classic/25ITA016/"/>
    <hyperlink ref="B138" r:id="rId92" display="https://www.iwwfed-ea.org/classic/rl2025/eame/index.php?skier=UKR982023757"/>
    <hyperlink ref="I138" r:id="rId93" tooltip="Spolana Cup 2025_x000d_KRENEK_x000d_21.09.2025" display="https://www.iwwfed-ea.org/classic/25CZE002/"/>
    <hyperlink ref="B140" r:id="rId94" display="https://www.iwwfed-ea.org/classic/rl2025/eame/index.php?skier=SUI982014852"/>
    <hyperlink ref="I140" r:id="rId95" tooltip="Campionati Italiani di Categoria_x000d_Recetto_x000d_07.09.2025" display="https://www.iwwfed-ea.org/classic/25ITA006/"/>
    <hyperlink ref="B142" r:id="rId96" display="https://www.iwwfed-ea.org/classic/rl2025/eame/index.php?skier=FIN972011266"/>
    <hyperlink ref="I142" r:id="rId97" tooltip="Juniori &amp; Seniori SM-kilpailu_x000d_Kurikka_x000d_27.07.2025" display="https://www.iwwfed-ea.org/classic/25FIN003/"/>
  </hyperlinks>
  <pageMargins left="1.0520833333333333" right="0.36458333333333331" top="0.34375" bottom="0.40625" header="0.3" footer="0.3"/>
  <pageSetup paperSize="9" orientation="portrait" horizontalDpi="0" verticalDpi="0" r:id="rId9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5"/>
  <sheetViews>
    <sheetView showWhiteSpace="0" view="pageLayout" topLeftCell="A130" zoomScaleNormal="100" workbookViewId="0">
      <selection activeCell="A105" sqref="A105:XFD105"/>
    </sheetView>
  </sheetViews>
  <sheetFormatPr defaultRowHeight="15.75" x14ac:dyDescent="0.25"/>
  <cols>
    <col min="1" max="1" width="4.140625" style="79" customWidth="1"/>
    <col min="2" max="2" width="18.28515625" style="100" customWidth="1"/>
    <col min="3" max="5" width="5.5703125" style="100" customWidth="1"/>
    <col min="6" max="6" width="12.85546875" style="193" customWidth="1"/>
    <col min="7" max="7" width="5.7109375" style="204" customWidth="1"/>
    <col min="8" max="8" width="11" style="100" customWidth="1"/>
    <col min="9" max="9" width="8.42578125" style="205" customWidth="1"/>
    <col min="10" max="10" width="10.85546875" style="206" customWidth="1"/>
    <col min="11" max="11" width="7.85546875" style="206" customWidth="1"/>
    <col min="12" max="12" width="11.140625" style="187" customWidth="1"/>
    <col min="13" max="13" width="9.28515625" style="187" customWidth="1"/>
    <col min="14" max="14" width="6.140625" style="66" customWidth="1"/>
    <col min="15" max="15" width="10.28515625" style="406" customWidth="1"/>
    <col min="16" max="16" width="13.85546875" style="233" customWidth="1"/>
    <col min="17" max="17" width="10.140625" customWidth="1"/>
    <col min="18" max="18" width="12.42578125" style="232" customWidth="1"/>
    <col min="19" max="19" width="8.28515625" style="233" customWidth="1"/>
    <col min="20" max="20" width="7.7109375" style="203" customWidth="1"/>
    <col min="21" max="21" width="0.42578125" style="203" customWidth="1"/>
    <col min="22" max="22" width="8.5703125" style="203" customWidth="1"/>
    <col min="23" max="23" width="0.28515625" style="225" customWidth="1"/>
    <col min="24" max="24" width="9" style="203" customWidth="1"/>
    <col min="25" max="25" width="9.140625" style="225"/>
    <col min="26" max="16384" width="9.140625" style="66"/>
  </cols>
  <sheetData>
    <row r="1" spans="1:24" ht="17.25" customHeight="1" x14ac:dyDescent="0.25">
      <c r="A1" s="864" t="s">
        <v>18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0"/>
      <c r="R1" s="80"/>
      <c r="S1" s="80"/>
      <c r="T1" s="80"/>
      <c r="U1" s="80"/>
      <c r="V1" s="80"/>
      <c r="W1" s="80"/>
      <c r="X1" s="80"/>
    </row>
    <row r="2" spans="1:24" ht="17.25" customHeight="1" x14ac:dyDescent="0.25">
      <c r="A2" s="864" t="s">
        <v>429</v>
      </c>
      <c r="B2" s="864"/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0"/>
      <c r="R2" s="80"/>
      <c r="S2" s="80"/>
      <c r="T2" s="80"/>
      <c r="U2" s="80"/>
      <c r="V2" s="80"/>
      <c r="W2" s="80"/>
      <c r="X2" s="80"/>
    </row>
    <row r="3" spans="1:24" ht="15.75" customHeight="1" x14ac:dyDescent="0.25">
      <c r="A3" s="864" t="s">
        <v>70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0"/>
      <c r="R3" s="80"/>
      <c r="S3" s="80"/>
      <c r="T3" s="80"/>
      <c r="U3" s="80"/>
      <c r="V3" s="80"/>
      <c r="W3" s="80"/>
      <c r="X3" s="80"/>
    </row>
    <row r="4" spans="1:24" ht="17.25" customHeight="1" x14ac:dyDescent="0.25">
      <c r="A4" s="87"/>
      <c r="B4" s="87"/>
      <c r="C4" s="87"/>
      <c r="D4" s="87"/>
      <c r="E4" s="87"/>
      <c r="F4" s="87"/>
      <c r="G4" s="87"/>
      <c r="H4" s="111" t="s">
        <v>265</v>
      </c>
      <c r="I4" s="87"/>
      <c r="J4" s="87"/>
      <c r="K4" s="87"/>
      <c r="L4" s="87"/>
      <c r="M4" s="87"/>
      <c r="N4" s="87"/>
      <c r="O4" s="186"/>
      <c r="P4" s="80"/>
      <c r="R4" s="80"/>
      <c r="S4" s="80"/>
      <c r="T4" s="80"/>
      <c r="U4" s="80"/>
      <c r="V4" s="80"/>
      <c r="W4" s="80"/>
      <c r="X4" s="80"/>
    </row>
    <row r="5" spans="1:24" ht="15.75" customHeight="1" x14ac:dyDescent="0.25">
      <c r="A5" s="953" t="s">
        <v>20</v>
      </c>
      <c r="B5" s="112" t="s">
        <v>132</v>
      </c>
      <c r="C5" s="955" t="s">
        <v>71</v>
      </c>
      <c r="D5" s="965" t="s">
        <v>72</v>
      </c>
      <c r="E5" s="965" t="s">
        <v>17</v>
      </c>
      <c r="F5" s="962" t="s">
        <v>73</v>
      </c>
      <c r="G5" s="968"/>
      <c r="H5" s="963"/>
      <c r="I5" s="971" t="s">
        <v>74</v>
      </c>
      <c r="J5" s="972"/>
      <c r="K5" s="971" t="s">
        <v>75</v>
      </c>
      <c r="L5" s="972"/>
      <c r="M5" s="976" t="s">
        <v>76</v>
      </c>
      <c r="N5" s="979" t="s">
        <v>77</v>
      </c>
      <c r="O5" s="973" t="s">
        <v>78</v>
      </c>
      <c r="P5" s="357"/>
      <c r="R5" s="358"/>
      <c r="S5" s="358"/>
      <c r="T5" s="359"/>
      <c r="U5" s="359"/>
      <c r="V5" s="359"/>
      <c r="W5" s="359"/>
      <c r="X5" s="360"/>
    </row>
    <row r="6" spans="1:24" ht="15.75" customHeight="1" x14ac:dyDescent="0.25">
      <c r="A6" s="970"/>
      <c r="B6" s="955" t="s">
        <v>21</v>
      </c>
      <c r="C6" s="964"/>
      <c r="D6" s="966"/>
      <c r="E6" s="966"/>
      <c r="F6" s="957" t="s">
        <v>79</v>
      </c>
      <c r="G6" s="959" t="s">
        <v>80</v>
      </c>
      <c r="H6" s="81" t="s">
        <v>69</v>
      </c>
      <c r="I6" s="226" t="s">
        <v>124</v>
      </c>
      <c r="J6" s="81" t="s">
        <v>69</v>
      </c>
      <c r="K6" s="113" t="s">
        <v>122</v>
      </c>
      <c r="L6" s="81" t="s">
        <v>69</v>
      </c>
      <c r="M6" s="977"/>
      <c r="N6" s="980"/>
      <c r="O6" s="974"/>
      <c r="P6" s="357"/>
      <c r="R6" s="361"/>
      <c r="S6" s="229"/>
      <c r="T6" s="362"/>
      <c r="U6" s="230"/>
      <c r="V6" s="363"/>
      <c r="W6" s="230"/>
      <c r="X6" s="360"/>
    </row>
    <row r="7" spans="1:24" ht="16.5" customHeight="1" x14ac:dyDescent="0.25">
      <c r="A7" s="954"/>
      <c r="B7" s="956"/>
      <c r="C7" s="956"/>
      <c r="D7" s="967"/>
      <c r="E7" s="967"/>
      <c r="F7" s="958"/>
      <c r="G7" s="960"/>
      <c r="H7" s="114" t="s">
        <v>125</v>
      </c>
      <c r="I7" s="221" t="s">
        <v>126</v>
      </c>
      <c r="J7" s="114" t="s">
        <v>125</v>
      </c>
      <c r="K7" s="115" t="s">
        <v>123</v>
      </c>
      <c r="L7" s="114" t="s">
        <v>125</v>
      </c>
      <c r="M7" s="978"/>
      <c r="N7" s="981"/>
      <c r="O7" s="975"/>
      <c r="P7" s="357"/>
      <c r="R7" s="361"/>
      <c r="S7" s="116"/>
      <c r="T7" s="362"/>
      <c r="U7" s="116"/>
      <c r="V7" s="363"/>
      <c r="W7" s="117"/>
      <c r="X7" s="360"/>
    </row>
    <row r="8" spans="1:24" ht="15.75" customHeight="1" x14ac:dyDescent="0.25">
      <c r="A8" s="364">
        <v>1</v>
      </c>
      <c r="B8" s="10" t="s">
        <v>138</v>
      </c>
      <c r="C8" s="23">
        <v>1999</v>
      </c>
      <c r="D8" s="220" t="s">
        <v>137</v>
      </c>
      <c r="E8" s="364" t="s">
        <v>15</v>
      </c>
      <c r="F8" s="848" t="s">
        <v>270</v>
      </c>
      <c r="G8" s="845">
        <v>45</v>
      </c>
      <c r="H8" s="164">
        <f t="shared" ref="H8:H22" si="0">((G8+12)*1000)/62.5</f>
        <v>912</v>
      </c>
      <c r="I8" s="207">
        <v>12160</v>
      </c>
      <c r="J8" s="366">
        <f t="shared" ref="J8:J22" si="1">I8*1000/12570</f>
        <v>967.38265712012731</v>
      </c>
      <c r="K8" s="849">
        <v>71.400000000000006</v>
      </c>
      <c r="L8" s="164">
        <f t="shared" ref="L8:L22" si="2">(K8-25)*1000/52.4</f>
        <v>885.49618320610705</v>
      </c>
      <c r="M8" s="847">
        <f t="shared" ref="M8:M24" si="3">H8+J8+L8</f>
        <v>2764.8788403262342</v>
      </c>
      <c r="N8" s="7">
        <v>1</v>
      </c>
      <c r="O8" s="689" t="s">
        <v>482</v>
      </c>
      <c r="R8"/>
      <c r="S8" s="16"/>
      <c r="T8" s="59"/>
      <c r="U8" s="16"/>
      <c r="V8" s="122"/>
      <c r="W8" s="123"/>
      <c r="X8" s="124"/>
    </row>
    <row r="9" spans="1:24" ht="15.75" customHeight="1" x14ac:dyDescent="0.25">
      <c r="A9" s="367">
        <v>2</v>
      </c>
      <c r="B9" s="10" t="s">
        <v>136</v>
      </c>
      <c r="C9" s="23">
        <v>2000</v>
      </c>
      <c r="D9" s="220" t="s">
        <v>137</v>
      </c>
      <c r="E9" s="367" t="s">
        <v>14</v>
      </c>
      <c r="F9" s="368" t="s">
        <v>266</v>
      </c>
      <c r="G9" s="846">
        <v>36</v>
      </c>
      <c r="H9" s="164">
        <f t="shared" si="0"/>
        <v>768</v>
      </c>
      <c r="I9" s="368">
        <v>12450</v>
      </c>
      <c r="J9" s="366">
        <f t="shared" si="1"/>
        <v>990.45346062052511</v>
      </c>
      <c r="K9" s="368">
        <v>68.7</v>
      </c>
      <c r="L9" s="164">
        <f t="shared" si="2"/>
        <v>833.96946564885502</v>
      </c>
      <c r="M9" s="366">
        <f t="shared" si="3"/>
        <v>2592.4229262693802</v>
      </c>
      <c r="N9" s="369">
        <v>2</v>
      </c>
      <c r="O9" s="370" t="s">
        <v>32</v>
      </c>
      <c r="P9" s="844"/>
      <c r="R9"/>
      <c r="S9" s="16"/>
      <c r="T9" s="59"/>
      <c r="U9" s="16"/>
      <c r="V9" s="127"/>
      <c r="W9" s="123"/>
      <c r="X9" s="124"/>
    </row>
    <row r="10" spans="1:24" ht="15.75" customHeight="1" thickBot="1" x14ac:dyDescent="0.3">
      <c r="A10" s="364">
        <v>3</v>
      </c>
      <c r="B10" s="10" t="s">
        <v>145</v>
      </c>
      <c r="C10" s="23">
        <v>2000</v>
      </c>
      <c r="D10" s="220" t="s">
        <v>137</v>
      </c>
      <c r="E10" s="364" t="s">
        <v>26</v>
      </c>
      <c r="F10" s="365" t="s">
        <v>267</v>
      </c>
      <c r="G10" s="846">
        <v>43</v>
      </c>
      <c r="H10" s="164">
        <f t="shared" si="0"/>
        <v>880</v>
      </c>
      <c r="I10" s="365">
        <v>11000</v>
      </c>
      <c r="J10" s="366">
        <f t="shared" si="1"/>
        <v>875.09944311853621</v>
      </c>
      <c r="K10" s="365">
        <v>63.4</v>
      </c>
      <c r="L10" s="164">
        <f t="shared" si="2"/>
        <v>732.82442748091603</v>
      </c>
      <c r="M10" s="366">
        <f t="shared" si="3"/>
        <v>2487.9238705994521</v>
      </c>
      <c r="N10" s="371">
        <v>3</v>
      </c>
      <c r="O10" s="249" t="s">
        <v>99</v>
      </c>
      <c r="P10" s="844"/>
      <c r="R10"/>
      <c r="S10" s="128"/>
      <c r="T10" s="59"/>
      <c r="U10" s="16"/>
      <c r="V10" s="129"/>
      <c r="W10" s="123"/>
      <c r="X10" s="130"/>
    </row>
    <row r="11" spans="1:24" ht="15.75" customHeight="1" x14ac:dyDescent="0.25">
      <c r="A11" s="367">
        <v>4</v>
      </c>
      <c r="B11" s="10" t="s">
        <v>142</v>
      </c>
      <c r="C11" s="23">
        <v>1998</v>
      </c>
      <c r="D11" s="220" t="s">
        <v>137</v>
      </c>
      <c r="E11" s="367" t="s">
        <v>13</v>
      </c>
      <c r="F11" s="368" t="s">
        <v>268</v>
      </c>
      <c r="G11" s="372">
        <v>30.5</v>
      </c>
      <c r="H11" s="164">
        <f t="shared" si="0"/>
        <v>680</v>
      </c>
      <c r="I11" s="368">
        <v>11760</v>
      </c>
      <c r="J11" s="366">
        <f t="shared" si="1"/>
        <v>935.5608591885441</v>
      </c>
      <c r="K11" s="368">
        <v>66.099999999999994</v>
      </c>
      <c r="L11" s="164">
        <f t="shared" si="2"/>
        <v>784.35114503816783</v>
      </c>
      <c r="M11" s="366">
        <f t="shared" si="3"/>
        <v>2399.9120042267118</v>
      </c>
      <c r="N11" s="236">
        <v>4</v>
      </c>
      <c r="O11" s="370" t="s">
        <v>32</v>
      </c>
      <c r="P11" s="827"/>
      <c r="R11"/>
      <c r="S11" s="128"/>
      <c r="T11" s="59"/>
      <c r="U11" s="16"/>
      <c r="V11" s="129"/>
      <c r="W11" s="123"/>
      <c r="X11" s="130"/>
    </row>
    <row r="12" spans="1:24" ht="15.75" customHeight="1" x14ac:dyDescent="0.25">
      <c r="A12" s="364">
        <v>5</v>
      </c>
      <c r="B12" s="10" t="s">
        <v>154</v>
      </c>
      <c r="C12" s="23" t="s">
        <v>44</v>
      </c>
      <c r="D12" s="220" t="s">
        <v>4</v>
      </c>
      <c r="E12" s="364" t="s">
        <v>10</v>
      </c>
      <c r="F12" s="365" t="s">
        <v>269</v>
      </c>
      <c r="G12" s="224">
        <v>40</v>
      </c>
      <c r="H12" s="164">
        <f t="shared" si="0"/>
        <v>832</v>
      </c>
      <c r="I12" s="365">
        <v>10020</v>
      </c>
      <c r="J12" s="366">
        <f t="shared" si="1"/>
        <v>797.13603818615752</v>
      </c>
      <c r="K12" s="365">
        <v>65.2</v>
      </c>
      <c r="L12" s="164">
        <f t="shared" si="2"/>
        <v>767.17557251908397</v>
      </c>
      <c r="M12" s="366">
        <f t="shared" si="3"/>
        <v>2396.3116107052415</v>
      </c>
      <c r="N12" s="9">
        <v>5</v>
      </c>
      <c r="O12" s="249" t="s">
        <v>32</v>
      </c>
      <c r="P12" s="15"/>
      <c r="R12"/>
      <c r="S12" s="128"/>
      <c r="T12" s="59"/>
      <c r="U12" s="16"/>
      <c r="V12" s="129"/>
      <c r="W12" s="123"/>
      <c r="X12" s="130"/>
    </row>
    <row r="13" spans="1:24" ht="15.75" customHeight="1" x14ac:dyDescent="0.25">
      <c r="A13" s="367">
        <v>6</v>
      </c>
      <c r="B13" s="10" t="s">
        <v>223</v>
      </c>
      <c r="C13" s="23">
        <v>1999</v>
      </c>
      <c r="D13" s="220" t="s">
        <v>137</v>
      </c>
      <c r="E13" s="367" t="s">
        <v>15</v>
      </c>
      <c r="F13" s="368" t="s">
        <v>270</v>
      </c>
      <c r="G13" s="23">
        <v>45</v>
      </c>
      <c r="H13" s="164">
        <f t="shared" si="0"/>
        <v>912</v>
      </c>
      <c r="I13" s="368">
        <v>9430</v>
      </c>
      <c r="J13" s="366">
        <f t="shared" si="1"/>
        <v>750.19888623707243</v>
      </c>
      <c r="K13" s="368">
        <v>62.5</v>
      </c>
      <c r="L13" s="164">
        <f t="shared" si="2"/>
        <v>715.64885496183206</v>
      </c>
      <c r="M13" s="366">
        <f t="shared" si="3"/>
        <v>2377.8477411989043</v>
      </c>
      <c r="N13" s="224">
        <v>6</v>
      </c>
      <c r="O13" s="370" t="s">
        <v>32</v>
      </c>
      <c r="P13" s="14"/>
      <c r="R13"/>
      <c r="S13" s="128"/>
      <c r="T13" s="59"/>
      <c r="U13" s="16"/>
      <c r="V13" s="129"/>
      <c r="W13" s="123"/>
      <c r="X13" s="130"/>
    </row>
    <row r="14" spans="1:24" ht="15.75" customHeight="1" x14ac:dyDescent="0.25">
      <c r="A14" s="364">
        <v>7</v>
      </c>
      <c r="B14" s="10" t="s">
        <v>149</v>
      </c>
      <c r="C14" s="23">
        <v>2003</v>
      </c>
      <c r="D14" s="220" t="s">
        <v>137</v>
      </c>
      <c r="E14" s="364" t="s">
        <v>14</v>
      </c>
      <c r="F14" s="365" t="s">
        <v>271</v>
      </c>
      <c r="G14" s="372">
        <v>38</v>
      </c>
      <c r="H14" s="164">
        <f>((G14+12)*1000)/62.5</f>
        <v>800</v>
      </c>
      <c r="I14" s="365">
        <v>10420</v>
      </c>
      <c r="J14" s="366">
        <f t="shared" si="1"/>
        <v>828.95783611774061</v>
      </c>
      <c r="K14" s="365">
        <v>63.7</v>
      </c>
      <c r="L14" s="164">
        <f t="shared" si="2"/>
        <v>738.54961832061076</v>
      </c>
      <c r="M14" s="366">
        <f t="shared" si="3"/>
        <v>2367.5074544383515</v>
      </c>
      <c r="N14" s="372">
        <v>7</v>
      </c>
      <c r="O14" s="249" t="s">
        <v>86</v>
      </c>
      <c r="P14" s="14"/>
      <c r="R14"/>
      <c r="S14" s="128"/>
      <c r="T14" s="59"/>
      <c r="U14" s="16"/>
      <c r="V14" s="129"/>
      <c r="W14" s="123"/>
      <c r="X14" s="130"/>
    </row>
    <row r="15" spans="1:24" ht="15.75" customHeight="1" x14ac:dyDescent="0.25">
      <c r="A15" s="367">
        <v>8</v>
      </c>
      <c r="B15" s="10" t="s">
        <v>156</v>
      </c>
      <c r="C15" s="23">
        <v>2003</v>
      </c>
      <c r="D15" s="220" t="s">
        <v>137</v>
      </c>
      <c r="E15" s="367" t="s">
        <v>12</v>
      </c>
      <c r="F15" s="368" t="s">
        <v>272</v>
      </c>
      <c r="G15" s="144">
        <v>39</v>
      </c>
      <c r="H15" s="164">
        <f t="shared" si="0"/>
        <v>816</v>
      </c>
      <c r="I15" s="368">
        <v>9910</v>
      </c>
      <c r="J15" s="366">
        <f t="shared" si="1"/>
        <v>788.38504375497212</v>
      </c>
      <c r="K15" s="368">
        <v>56.4</v>
      </c>
      <c r="L15" s="164">
        <f t="shared" si="2"/>
        <v>599.23664122137404</v>
      </c>
      <c r="M15" s="366">
        <f t="shared" si="3"/>
        <v>2203.6216849763464</v>
      </c>
      <c r="N15" s="372">
        <v>8</v>
      </c>
      <c r="O15" s="370" t="s">
        <v>186</v>
      </c>
      <c r="P15" s="844"/>
      <c r="R15"/>
      <c r="S15" s="128"/>
      <c r="T15" s="59"/>
      <c r="U15" s="16"/>
      <c r="V15" s="129"/>
      <c r="W15" s="123"/>
      <c r="X15" s="130"/>
    </row>
    <row r="16" spans="1:24" ht="15.75" customHeight="1" x14ac:dyDescent="0.25">
      <c r="A16" s="364">
        <v>9</v>
      </c>
      <c r="B16" s="373" t="s">
        <v>151</v>
      </c>
      <c r="C16" s="374">
        <v>2004</v>
      </c>
      <c r="D16" s="375" t="s">
        <v>273</v>
      </c>
      <c r="E16" s="376" t="s">
        <v>9</v>
      </c>
      <c r="F16" s="374" t="s">
        <v>274</v>
      </c>
      <c r="G16" s="374">
        <v>34</v>
      </c>
      <c r="H16" s="377">
        <f t="shared" si="0"/>
        <v>736</v>
      </c>
      <c r="I16" s="378">
        <v>10300</v>
      </c>
      <c r="J16" s="379">
        <f t="shared" si="1"/>
        <v>819.41129673826572</v>
      </c>
      <c r="K16" s="380">
        <v>58.3</v>
      </c>
      <c r="L16" s="377">
        <f t="shared" si="2"/>
        <v>635.49618320610693</v>
      </c>
      <c r="M16" s="379">
        <f t="shared" si="3"/>
        <v>2190.9074799443724</v>
      </c>
      <c r="N16" s="372">
        <v>9</v>
      </c>
      <c r="O16" s="381" t="s">
        <v>104</v>
      </c>
      <c r="P16" s="14"/>
      <c r="R16"/>
      <c r="S16" s="128"/>
      <c r="T16" s="59"/>
      <c r="U16" s="16"/>
      <c r="V16" s="129"/>
      <c r="W16" s="123"/>
      <c r="X16" s="130"/>
    </row>
    <row r="17" spans="1:24" ht="15.75" customHeight="1" x14ac:dyDescent="0.25">
      <c r="A17" s="367">
        <v>10</v>
      </c>
      <c r="B17" s="10" t="s">
        <v>155</v>
      </c>
      <c r="C17" s="23" t="s">
        <v>102</v>
      </c>
      <c r="D17" s="220" t="s">
        <v>4</v>
      </c>
      <c r="E17" s="364" t="s">
        <v>13</v>
      </c>
      <c r="F17" s="365" t="s">
        <v>275</v>
      </c>
      <c r="G17" s="372">
        <v>34</v>
      </c>
      <c r="H17" s="164">
        <f t="shared" si="0"/>
        <v>736</v>
      </c>
      <c r="I17" s="365">
        <v>9940</v>
      </c>
      <c r="J17" s="366">
        <f t="shared" si="1"/>
        <v>790.77167859984093</v>
      </c>
      <c r="K17" s="365">
        <v>58.4</v>
      </c>
      <c r="L17" s="164">
        <f t="shared" si="2"/>
        <v>637.40458015267177</v>
      </c>
      <c r="M17" s="366">
        <f t="shared" si="3"/>
        <v>2164.1762587525127</v>
      </c>
      <c r="N17" s="372">
        <v>10</v>
      </c>
      <c r="O17" s="249" t="s">
        <v>231</v>
      </c>
      <c r="P17" s="15"/>
      <c r="R17"/>
      <c r="S17" s="128"/>
      <c r="T17" s="59"/>
      <c r="U17" s="16"/>
      <c r="V17" s="129"/>
      <c r="W17" s="123"/>
      <c r="X17" s="130"/>
    </row>
    <row r="18" spans="1:24" ht="15.75" customHeight="1" thickBot="1" x14ac:dyDescent="0.3">
      <c r="A18" s="364">
        <v>11</v>
      </c>
      <c r="B18" s="10" t="s">
        <v>146</v>
      </c>
      <c r="C18" s="23">
        <v>1992</v>
      </c>
      <c r="D18" s="229" t="s">
        <v>137</v>
      </c>
      <c r="E18" s="367" t="s">
        <v>11</v>
      </c>
      <c r="F18" s="368" t="s">
        <v>268</v>
      </c>
      <c r="G18" s="372">
        <v>30.5</v>
      </c>
      <c r="H18" s="164">
        <f t="shared" si="0"/>
        <v>680</v>
      </c>
      <c r="I18" s="368">
        <v>10730</v>
      </c>
      <c r="J18" s="366">
        <f t="shared" si="1"/>
        <v>853.61972951471762</v>
      </c>
      <c r="K18" s="368">
        <v>57.6</v>
      </c>
      <c r="L18" s="164">
        <f t="shared" si="2"/>
        <v>622.13740458015263</v>
      </c>
      <c r="M18" s="366">
        <f t="shared" si="3"/>
        <v>2155.7571340948703</v>
      </c>
      <c r="N18" s="75">
        <v>11</v>
      </c>
      <c r="O18" s="370" t="s">
        <v>147</v>
      </c>
      <c r="P18" s="14"/>
      <c r="R18"/>
      <c r="S18" s="128"/>
      <c r="T18" s="59"/>
      <c r="U18" s="16"/>
      <c r="V18" s="129"/>
      <c r="W18" s="123"/>
      <c r="X18" s="130"/>
    </row>
    <row r="19" spans="1:24" ht="15.75" customHeight="1" thickTop="1" thickBot="1" x14ac:dyDescent="0.3">
      <c r="A19" s="367">
        <v>12</v>
      </c>
      <c r="B19" s="94" t="s">
        <v>143</v>
      </c>
      <c r="C19" s="45" t="s">
        <v>41</v>
      </c>
      <c r="D19" s="382" t="s">
        <v>4</v>
      </c>
      <c r="E19" s="383" t="s">
        <v>14</v>
      </c>
      <c r="F19" s="384" t="s">
        <v>268</v>
      </c>
      <c r="G19" s="385">
        <v>30.5</v>
      </c>
      <c r="H19" s="165">
        <f t="shared" si="0"/>
        <v>680</v>
      </c>
      <c r="I19" s="386">
        <v>11760</v>
      </c>
      <c r="J19" s="387">
        <f t="shared" si="1"/>
        <v>935.5608591885441</v>
      </c>
      <c r="K19" s="384">
        <v>52.9</v>
      </c>
      <c r="L19" s="165">
        <f t="shared" si="2"/>
        <v>532.44274809160311</v>
      </c>
      <c r="M19" s="387">
        <f t="shared" si="3"/>
        <v>2148.0036072801472</v>
      </c>
      <c r="N19" s="392">
        <v>12</v>
      </c>
      <c r="O19" s="252" t="s">
        <v>144</v>
      </c>
      <c r="P19" s="14"/>
      <c r="R19"/>
      <c r="S19" s="128"/>
      <c r="T19" s="59"/>
      <c r="U19" s="16"/>
      <c r="V19" s="129"/>
      <c r="W19" s="123"/>
      <c r="X19" s="130"/>
    </row>
    <row r="20" spans="1:24" ht="15.75" customHeight="1" thickTop="1" x14ac:dyDescent="0.25">
      <c r="A20" s="364">
        <v>13</v>
      </c>
      <c r="B20" s="32" t="s">
        <v>153</v>
      </c>
      <c r="C20" s="42" t="s">
        <v>34</v>
      </c>
      <c r="D20" s="388" t="s">
        <v>137</v>
      </c>
      <c r="E20" s="389" t="s">
        <v>12</v>
      </c>
      <c r="F20" s="390" t="s">
        <v>276</v>
      </c>
      <c r="G20" s="349">
        <v>37.5</v>
      </c>
      <c r="H20" s="166">
        <f t="shared" si="0"/>
        <v>792</v>
      </c>
      <c r="I20" s="390">
        <v>9690</v>
      </c>
      <c r="J20" s="391">
        <f t="shared" si="1"/>
        <v>770.88305489260142</v>
      </c>
      <c r="K20" s="390">
        <v>52.8</v>
      </c>
      <c r="L20" s="166">
        <f t="shared" si="2"/>
        <v>530.53435114503816</v>
      </c>
      <c r="M20" s="391">
        <f t="shared" si="3"/>
        <v>2093.4174060376395</v>
      </c>
      <c r="N20" s="372">
        <v>13</v>
      </c>
      <c r="O20" s="393" t="s">
        <v>277</v>
      </c>
      <c r="P20" s="14"/>
      <c r="S20" s="128"/>
      <c r="T20" s="59"/>
      <c r="U20" s="16"/>
      <c r="V20" s="137"/>
      <c r="W20" s="123"/>
      <c r="X20" s="130"/>
    </row>
    <row r="21" spans="1:24" ht="15.75" customHeight="1" x14ac:dyDescent="0.25">
      <c r="A21" s="367">
        <v>14</v>
      </c>
      <c r="B21" s="10" t="s">
        <v>168</v>
      </c>
      <c r="C21" s="23" t="s">
        <v>102</v>
      </c>
      <c r="D21" s="394" t="s">
        <v>4</v>
      </c>
      <c r="E21" s="395" t="s">
        <v>26</v>
      </c>
      <c r="F21" s="396" t="s">
        <v>278</v>
      </c>
      <c r="G21" s="397">
        <v>38.5</v>
      </c>
      <c r="H21" s="136">
        <f t="shared" si="0"/>
        <v>808</v>
      </c>
      <c r="I21" s="398">
        <v>8130</v>
      </c>
      <c r="J21" s="399">
        <f t="shared" si="1"/>
        <v>646.77804295942724</v>
      </c>
      <c r="K21" s="398">
        <v>58.3</v>
      </c>
      <c r="L21" s="400">
        <f t="shared" si="2"/>
        <v>635.49618320610693</v>
      </c>
      <c r="M21" s="391">
        <f t="shared" si="3"/>
        <v>2090.2742261655339</v>
      </c>
      <c r="O21" s="249" t="s">
        <v>32</v>
      </c>
      <c r="P21" s="14"/>
      <c r="S21" s="128"/>
      <c r="T21" s="59"/>
      <c r="U21" s="16"/>
      <c r="V21" s="137"/>
      <c r="W21" s="123"/>
      <c r="X21" s="130"/>
    </row>
    <row r="22" spans="1:24" ht="15.75" customHeight="1" x14ac:dyDescent="0.25">
      <c r="A22" s="364">
        <v>15</v>
      </c>
      <c r="B22" s="10" t="s">
        <v>159</v>
      </c>
      <c r="C22" s="235">
        <v>2011</v>
      </c>
      <c r="D22" s="24" t="s">
        <v>5</v>
      </c>
      <c r="E22" s="126" t="s">
        <v>9</v>
      </c>
      <c r="F22" s="23" t="s">
        <v>279</v>
      </c>
      <c r="G22" s="23">
        <v>26</v>
      </c>
      <c r="H22" s="132">
        <f t="shared" si="0"/>
        <v>608</v>
      </c>
      <c r="I22" s="154">
        <f>'[1]Фигуры 26 Мужчины все категории'!F21</f>
        <v>0</v>
      </c>
      <c r="J22" s="401">
        <f t="shared" si="1"/>
        <v>0</v>
      </c>
      <c r="K22" s="402">
        <v>38.5</v>
      </c>
      <c r="L22" s="132">
        <f t="shared" si="2"/>
        <v>257.63358778625957</v>
      </c>
      <c r="M22" s="366">
        <f t="shared" si="3"/>
        <v>865.63358778625957</v>
      </c>
      <c r="N22" s="207"/>
      <c r="O22" s="403" t="s">
        <v>104</v>
      </c>
      <c r="P22" s="14"/>
      <c r="R22" s="121"/>
      <c r="S22" s="128"/>
      <c r="T22" s="59"/>
      <c r="U22" s="16"/>
      <c r="V22" s="137"/>
      <c r="W22" s="123"/>
      <c r="X22" s="130"/>
    </row>
    <row r="23" spans="1:24" ht="15.75" customHeight="1" x14ac:dyDescent="0.25">
      <c r="A23" s="367">
        <v>16</v>
      </c>
      <c r="B23" s="10" t="s">
        <v>157</v>
      </c>
      <c r="C23" s="235">
        <v>2001</v>
      </c>
      <c r="D23" s="235" t="s">
        <v>273</v>
      </c>
      <c r="E23" s="126" t="s">
        <v>9</v>
      </c>
      <c r="F23" s="23" t="s">
        <v>280</v>
      </c>
      <c r="G23" s="23">
        <v>28</v>
      </c>
      <c r="H23" s="132">
        <f t="shared" ref="H23:H24" si="4">((G23+12)*1000)/62.5</f>
        <v>640</v>
      </c>
      <c r="I23" s="154">
        <f>'[1]Фигуры 26 Мужчины все категории'!F20</f>
        <v>77.96340493237868</v>
      </c>
      <c r="J23" s="401">
        <f t="shared" ref="J23:J24" si="5">I23*1000/12570</f>
        <v>6.2023392945408649</v>
      </c>
      <c r="K23" s="404" t="s">
        <v>65</v>
      </c>
      <c r="L23" s="132">
        <v>0</v>
      </c>
      <c r="M23" s="366">
        <f t="shared" si="3"/>
        <v>646.20233929454082</v>
      </c>
      <c r="N23" s="207"/>
      <c r="O23" s="403" t="s">
        <v>104</v>
      </c>
      <c r="P23" s="14"/>
      <c r="R23" s="121"/>
      <c r="S23" s="128"/>
      <c r="T23" s="59"/>
      <c r="U23" s="16"/>
      <c r="V23" s="137"/>
      <c r="W23" s="123"/>
      <c r="X23" s="130"/>
    </row>
    <row r="24" spans="1:24" ht="15.75" customHeight="1" x14ac:dyDescent="0.25">
      <c r="A24" s="364">
        <v>17</v>
      </c>
      <c r="B24" s="10" t="s">
        <v>160</v>
      </c>
      <c r="C24" s="23">
        <v>2007</v>
      </c>
      <c r="D24" s="235" t="s">
        <v>4</v>
      </c>
      <c r="E24" s="126" t="s">
        <v>9</v>
      </c>
      <c r="F24" s="23" t="s">
        <v>281</v>
      </c>
      <c r="G24" s="23">
        <v>25.5</v>
      </c>
      <c r="H24" s="132">
        <f t="shared" si="4"/>
        <v>600</v>
      </c>
      <c r="I24" s="154">
        <f>'[1]Фигуры 26 Мужчины все категории'!F22</f>
        <v>0</v>
      </c>
      <c r="J24" s="401">
        <f t="shared" si="5"/>
        <v>0</v>
      </c>
      <c r="K24" s="404" t="s">
        <v>65</v>
      </c>
      <c r="L24" s="132">
        <v>0</v>
      </c>
      <c r="M24" s="366">
        <f t="shared" si="3"/>
        <v>600</v>
      </c>
      <c r="N24" s="207"/>
      <c r="O24" s="403" t="s">
        <v>104</v>
      </c>
      <c r="P24" s="14"/>
      <c r="R24" s="121"/>
      <c r="S24" s="128"/>
      <c r="T24" s="59"/>
      <c r="U24" s="16"/>
      <c r="V24" s="137"/>
      <c r="W24" s="123"/>
      <c r="X24" s="130"/>
    </row>
    <row r="25" spans="1:24" ht="15.75" customHeight="1" x14ac:dyDescent="0.25">
      <c r="A25" s="214"/>
      <c r="B25" s="86" t="s">
        <v>282</v>
      </c>
      <c r="C25" s="86"/>
      <c r="D25" s="86"/>
      <c r="E25" s="86"/>
      <c r="F25" s="86"/>
      <c r="G25" s="86"/>
      <c r="H25" s="86"/>
      <c r="I25" s="86"/>
      <c r="J25" s="86"/>
      <c r="K25" s="86"/>
      <c r="L25" s="405"/>
      <c r="M25" s="308"/>
      <c r="N25" s="214"/>
      <c r="O25" s="214"/>
      <c r="P25" s="15"/>
      <c r="R25" s="121"/>
      <c r="S25" s="128"/>
      <c r="T25" s="59"/>
      <c r="U25" s="16"/>
      <c r="V25" s="137"/>
      <c r="W25" s="123"/>
      <c r="X25" s="130"/>
    </row>
    <row r="26" spans="1:24" ht="15.75" customHeight="1" x14ac:dyDescent="0.25">
      <c r="A26" s="67"/>
      <c r="B26" s="863" t="s">
        <v>108</v>
      </c>
      <c r="C26" s="863"/>
      <c r="D26" s="863"/>
      <c r="E26" s="863"/>
      <c r="F26" s="863"/>
      <c r="G26" s="863"/>
      <c r="H26" s="863"/>
      <c r="I26" s="863"/>
      <c r="J26" s="863"/>
      <c r="K26" s="863"/>
      <c r="L26" s="863"/>
      <c r="M26" s="863"/>
      <c r="N26" s="214"/>
      <c r="O26" s="214"/>
      <c r="P26" s="14"/>
      <c r="R26" s="121"/>
      <c r="S26" s="128"/>
      <c r="T26" s="59"/>
      <c r="U26" s="16"/>
      <c r="V26" s="137"/>
      <c r="W26" s="123"/>
      <c r="X26" s="130"/>
    </row>
    <row r="27" spans="1:24" ht="15.75" customHeight="1" x14ac:dyDescent="0.25">
      <c r="A27" s="67"/>
      <c r="B27" s="425" t="s">
        <v>109</v>
      </c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 s="214"/>
      <c r="O27" s="214"/>
      <c r="P27" s="14"/>
      <c r="R27" s="121"/>
      <c r="S27" s="128"/>
      <c r="T27" s="59"/>
      <c r="U27" s="16"/>
      <c r="V27" s="137"/>
      <c r="W27" s="123"/>
      <c r="X27" s="130"/>
    </row>
    <row r="28" spans="1:24" ht="15.75" customHeight="1" x14ac:dyDescent="0.25">
      <c r="A28" s="67"/>
      <c r="B28" s="76" t="s">
        <v>110</v>
      </c>
      <c r="C28" s="76"/>
      <c r="D28" s="422"/>
      <c r="E28" s="422"/>
      <c r="F28" s="422"/>
      <c r="G28" s="423"/>
      <c r="H28" s="422"/>
      <c r="I28" s="424"/>
      <c r="J28" s="422"/>
      <c r="K28" s="422"/>
      <c r="L28" s="422"/>
      <c r="M28" s="422"/>
      <c r="N28" s="214"/>
      <c r="O28" s="214"/>
      <c r="P28" s="15"/>
      <c r="R28" s="121"/>
      <c r="S28" s="128"/>
      <c r="T28" s="102"/>
      <c r="U28" s="16"/>
      <c r="V28" s="137"/>
      <c r="W28" s="123"/>
      <c r="X28" s="130"/>
    </row>
    <row r="29" spans="1:24" ht="15.75" customHeight="1" x14ac:dyDescent="0.25">
      <c r="A29" s="67"/>
      <c r="B29" s="158" t="s">
        <v>104</v>
      </c>
      <c r="C29" s="159" t="s">
        <v>120</v>
      </c>
      <c r="D29" s="160"/>
      <c r="E29" s="160"/>
      <c r="F29" s="109"/>
      <c r="G29" s="531"/>
      <c r="H29" s="76"/>
      <c r="I29" s="479"/>
      <c r="J29" s="90"/>
      <c r="K29" s="90"/>
      <c r="L29" s="90"/>
      <c r="M29" s="90"/>
      <c r="N29" s="87"/>
      <c r="O29" s="181"/>
      <c r="P29" s="138"/>
      <c r="R29" s="121"/>
      <c r="S29" s="139"/>
      <c r="T29" s="140"/>
      <c r="U29" s="141"/>
      <c r="V29" s="142"/>
      <c r="W29" s="123"/>
      <c r="X29" s="143"/>
    </row>
    <row r="30" spans="1:24" ht="15.75" customHeight="1" x14ac:dyDescent="0.25">
      <c r="A30" s="67"/>
      <c r="B30" s="76" t="s">
        <v>111</v>
      </c>
      <c r="C30" s="76"/>
      <c r="D30" s="422"/>
      <c r="E30" s="422"/>
      <c r="F30" s="422"/>
      <c r="G30" s="423"/>
      <c r="H30" s="422"/>
      <c r="I30" s="424"/>
      <c r="J30" s="422"/>
      <c r="K30" s="422"/>
      <c r="L30" s="422"/>
      <c r="M30" s="422"/>
      <c r="N30" s="214"/>
      <c r="O30" s="214"/>
      <c r="P30" s="14"/>
      <c r="R30" s="121"/>
      <c r="S30" s="128"/>
      <c r="T30" s="59"/>
      <c r="U30" s="16"/>
      <c r="V30" s="137"/>
      <c r="W30" s="123"/>
      <c r="X30" s="130"/>
    </row>
    <row r="31" spans="1:24" ht="15.75" customHeight="1" x14ac:dyDescent="0.25">
      <c r="A31" s="540" t="s">
        <v>163</v>
      </c>
      <c r="B31" s="534" t="s">
        <v>164</v>
      </c>
      <c r="C31" s="526" t="s">
        <v>34</v>
      </c>
      <c r="D31" s="535" t="s">
        <v>137</v>
      </c>
      <c r="E31" s="536" t="s">
        <v>116</v>
      </c>
      <c r="F31" s="537" t="s">
        <v>283</v>
      </c>
      <c r="G31" s="525">
        <v>32.5</v>
      </c>
      <c r="H31" s="538">
        <f t="shared" ref="H31" si="6">((G31+12)*1000)/62.5</f>
        <v>712</v>
      </c>
      <c r="I31" s="537">
        <v>9840</v>
      </c>
      <c r="J31" s="539">
        <f t="shared" ref="J31" si="7">I31*1000/12570</f>
        <v>782.81622911694512</v>
      </c>
      <c r="K31" s="537">
        <v>56</v>
      </c>
      <c r="L31" s="538">
        <f t="shared" ref="L31" si="8">(K31-25)*1000/52.4</f>
        <v>591.60305343511448</v>
      </c>
      <c r="M31" s="539">
        <f>H31+J31+L31</f>
        <v>2086.4192825520595</v>
      </c>
      <c r="N31" s="540"/>
      <c r="O31" s="541" t="s">
        <v>27</v>
      </c>
      <c r="P31" s="15"/>
      <c r="R31" s="121"/>
      <c r="S31" s="128"/>
      <c r="T31" s="102"/>
      <c r="U31" s="16"/>
      <c r="V31" s="137"/>
      <c r="W31" s="123"/>
      <c r="X31" s="130"/>
    </row>
    <row r="32" spans="1:24" ht="15.75" customHeight="1" x14ac:dyDescent="0.25">
      <c r="A32" s="543"/>
      <c r="B32" s="544"/>
      <c r="C32" s="524"/>
      <c r="D32" s="545"/>
      <c r="E32" s="546"/>
      <c r="F32" s="405"/>
      <c r="G32" s="547"/>
      <c r="H32" s="432"/>
      <c r="I32" s="405"/>
      <c r="J32" s="532"/>
      <c r="K32" s="405"/>
      <c r="L32" s="432"/>
      <c r="M32" s="532"/>
      <c r="N32" s="543"/>
      <c r="O32" s="548"/>
      <c r="P32" s="15"/>
      <c r="R32" s="121"/>
      <c r="S32" s="128"/>
      <c r="T32" s="102"/>
      <c r="U32" s="16"/>
      <c r="V32" s="137"/>
      <c r="W32" s="123"/>
      <c r="X32" s="130"/>
    </row>
    <row r="33" spans="1:25" ht="15.75" customHeight="1" x14ac:dyDescent="0.25">
      <c r="A33" s="543"/>
      <c r="B33" s="544"/>
      <c r="C33" s="524"/>
      <c r="D33" s="545"/>
      <c r="E33" s="546"/>
      <c r="F33" s="405"/>
      <c r="G33" s="547"/>
      <c r="H33" s="432"/>
      <c r="I33" s="405"/>
      <c r="J33" s="532"/>
      <c r="K33" s="405"/>
      <c r="L33" s="432"/>
      <c r="M33" s="532"/>
      <c r="N33" s="543"/>
      <c r="O33" s="548"/>
      <c r="P33" s="15"/>
      <c r="R33" s="121"/>
      <c r="S33" s="128"/>
      <c r="T33" s="102"/>
      <c r="U33" s="16"/>
      <c r="V33" s="137"/>
      <c r="W33" s="123"/>
      <c r="X33" s="130"/>
    </row>
    <row r="34" spans="1:25" ht="15" customHeight="1" x14ac:dyDescent="0.25">
      <c r="A34" s="67"/>
      <c r="B34" s="76"/>
      <c r="C34" s="76"/>
      <c r="D34" s="76"/>
      <c r="E34" s="76"/>
      <c r="F34" s="522"/>
      <c r="G34" s="531"/>
      <c r="H34" s="76"/>
      <c r="I34" s="479"/>
      <c r="J34" s="90"/>
      <c r="K34" s="90"/>
      <c r="L34" s="90"/>
      <c r="M34" s="90"/>
      <c r="N34" s="527"/>
      <c r="O34" s="181"/>
      <c r="P34" s="150"/>
      <c r="R34" s="150"/>
      <c r="S34" s="150"/>
      <c r="T34" s="150"/>
      <c r="U34" s="150"/>
      <c r="V34" s="150"/>
      <c r="W34" s="150"/>
      <c r="X34" s="150"/>
    </row>
    <row r="35" spans="1:25" ht="15" customHeight="1" x14ac:dyDescent="0.25">
      <c r="B35" s="76"/>
      <c r="C35" s="76"/>
      <c r="D35" s="76"/>
      <c r="E35" s="76"/>
      <c r="F35" s="522"/>
      <c r="G35" s="531"/>
      <c r="H35" s="76"/>
      <c r="I35" s="479"/>
      <c r="J35" s="90"/>
      <c r="K35" s="90"/>
      <c r="L35" s="90"/>
      <c r="M35" s="90"/>
      <c r="N35" s="425"/>
      <c r="O35" s="542"/>
      <c r="P35" s="407"/>
      <c r="R35" s="407"/>
      <c r="S35" s="407"/>
      <c r="T35" s="407"/>
      <c r="U35" s="407"/>
      <c r="V35" s="407"/>
      <c r="W35" s="407"/>
      <c r="X35" s="407"/>
    </row>
    <row r="36" spans="1:25" x14ac:dyDescent="0.25">
      <c r="A36" s="864" t="s">
        <v>18</v>
      </c>
      <c r="B36" s="864"/>
      <c r="C36" s="864"/>
      <c r="D36" s="864"/>
      <c r="E36" s="864"/>
      <c r="F36" s="864"/>
      <c r="G36" s="864"/>
      <c r="H36" s="864"/>
      <c r="I36" s="864"/>
      <c r="J36" s="864"/>
      <c r="K36" s="864"/>
      <c r="L36" s="864"/>
      <c r="M36" s="864"/>
      <c r="N36" s="864"/>
      <c r="O36" s="864"/>
      <c r="P36" s="149"/>
      <c r="R36" s="149"/>
      <c r="S36" s="149"/>
      <c r="T36" s="149"/>
      <c r="U36" s="149"/>
      <c r="V36" s="149"/>
      <c r="W36" s="150"/>
      <c r="X36" s="149"/>
    </row>
    <row r="37" spans="1:25" s="78" customFormat="1" ht="16.5" customHeight="1" x14ac:dyDescent="0.25">
      <c r="A37" s="864" t="s">
        <v>429</v>
      </c>
      <c r="B37" s="864"/>
      <c r="C37" s="864"/>
      <c r="D37" s="864"/>
      <c r="E37" s="864"/>
      <c r="F37" s="864"/>
      <c r="G37" s="864"/>
      <c r="H37" s="864"/>
      <c r="I37" s="864"/>
      <c r="J37" s="864"/>
      <c r="K37" s="864"/>
      <c r="L37" s="864"/>
      <c r="M37" s="864"/>
      <c r="N37" s="864"/>
      <c r="O37" s="864"/>
      <c r="P37" s="358"/>
      <c r="Q37"/>
      <c r="R37" s="80"/>
      <c r="S37" s="80"/>
      <c r="T37" s="80"/>
      <c r="U37" s="80"/>
      <c r="V37" s="80"/>
      <c r="W37" s="80"/>
      <c r="X37" s="80"/>
      <c r="Y37" s="225"/>
    </row>
    <row r="38" spans="1:25" s="78" customFormat="1" ht="16.5" customHeight="1" x14ac:dyDescent="0.25">
      <c r="A38" s="864" t="s">
        <v>70</v>
      </c>
      <c r="B38" s="864"/>
      <c r="C38" s="864"/>
      <c r="D38" s="864"/>
      <c r="E38" s="864"/>
      <c r="F38" s="864"/>
      <c r="G38" s="864"/>
      <c r="H38" s="864"/>
      <c r="I38" s="864"/>
      <c r="J38" s="864"/>
      <c r="K38" s="864"/>
      <c r="L38" s="864"/>
      <c r="M38" s="864"/>
      <c r="N38" s="864"/>
      <c r="O38" s="864"/>
      <c r="P38" s="80"/>
      <c r="Q38"/>
      <c r="R38" s="80"/>
      <c r="S38" s="80"/>
      <c r="T38" s="80"/>
      <c r="U38" s="80"/>
      <c r="V38" s="80"/>
      <c r="W38" s="80"/>
      <c r="X38" s="80"/>
      <c r="Y38" s="225"/>
    </row>
    <row r="39" spans="1:25" s="78" customFormat="1" ht="16.5" customHeight="1" x14ac:dyDescent="0.25">
      <c r="A39" s="99"/>
      <c r="B39" s="111"/>
      <c r="C39" s="111"/>
      <c r="D39" s="111"/>
      <c r="E39" s="111"/>
      <c r="F39" s="109"/>
      <c r="G39" s="111"/>
      <c r="H39" s="111" t="s">
        <v>284</v>
      </c>
      <c r="I39" s="69"/>
      <c r="J39" s="111"/>
      <c r="K39" s="111"/>
      <c r="L39" s="111"/>
      <c r="M39" s="111"/>
      <c r="N39" s="69"/>
      <c r="O39" s="408"/>
      <c r="P39" s="80"/>
      <c r="Q39"/>
      <c r="R39" s="80"/>
      <c r="S39" s="80"/>
      <c r="T39" s="80"/>
      <c r="U39" s="80"/>
      <c r="V39" s="80"/>
      <c r="W39" s="80"/>
      <c r="X39" s="80"/>
      <c r="Y39" s="225"/>
    </row>
    <row r="40" spans="1:25" s="78" customFormat="1" ht="16.5" customHeight="1" x14ac:dyDescent="0.25">
      <c r="A40" s="962" t="s">
        <v>284</v>
      </c>
      <c r="B40" s="963"/>
      <c r="C40" s="955" t="s">
        <v>71</v>
      </c>
      <c r="D40" s="965" t="s">
        <v>72</v>
      </c>
      <c r="E40" s="965" t="s">
        <v>17</v>
      </c>
      <c r="F40" s="962" t="s">
        <v>73</v>
      </c>
      <c r="G40" s="968"/>
      <c r="H40" s="963"/>
      <c r="I40" s="971" t="s">
        <v>74</v>
      </c>
      <c r="J40" s="972"/>
      <c r="K40" s="971" t="s">
        <v>75</v>
      </c>
      <c r="L40" s="972"/>
      <c r="M40" s="976" t="s">
        <v>76</v>
      </c>
      <c r="N40" s="979" t="s">
        <v>77</v>
      </c>
      <c r="O40" s="973" t="s">
        <v>78</v>
      </c>
      <c r="P40" s="357"/>
      <c r="Q40"/>
      <c r="R40" s="358"/>
      <c r="S40" s="358"/>
      <c r="T40" s="359"/>
      <c r="U40" s="359"/>
      <c r="V40" s="359"/>
      <c r="W40" s="359"/>
      <c r="X40" s="360"/>
      <c r="Y40" s="225"/>
    </row>
    <row r="41" spans="1:25" s="78" customFormat="1" ht="16.5" customHeight="1" x14ac:dyDescent="0.25">
      <c r="A41" s="953" t="s">
        <v>20</v>
      </c>
      <c r="B41" s="955" t="s">
        <v>21</v>
      </c>
      <c r="C41" s="964"/>
      <c r="D41" s="966"/>
      <c r="E41" s="966"/>
      <c r="F41" s="957" t="s">
        <v>79</v>
      </c>
      <c r="G41" s="959" t="s">
        <v>80</v>
      </c>
      <c r="H41" s="81" t="s">
        <v>69</v>
      </c>
      <c r="I41" s="662" t="s">
        <v>124</v>
      </c>
      <c r="J41" s="81" t="s">
        <v>69</v>
      </c>
      <c r="K41" s="113" t="s">
        <v>122</v>
      </c>
      <c r="L41" s="81" t="s">
        <v>69</v>
      </c>
      <c r="M41" s="977"/>
      <c r="N41" s="980"/>
      <c r="O41" s="974"/>
      <c r="P41" s="357"/>
      <c r="Q41"/>
      <c r="R41" s="409"/>
      <c r="S41" s="229"/>
      <c r="T41" s="409"/>
      <c r="U41" s="230"/>
      <c r="V41" s="410"/>
      <c r="W41" s="230"/>
      <c r="X41" s="360"/>
      <c r="Y41" s="225"/>
    </row>
    <row r="42" spans="1:25" s="78" customFormat="1" ht="16.5" customHeight="1" x14ac:dyDescent="0.25">
      <c r="A42" s="954"/>
      <c r="B42" s="956"/>
      <c r="C42" s="956"/>
      <c r="D42" s="967"/>
      <c r="E42" s="967"/>
      <c r="F42" s="958"/>
      <c r="G42" s="960"/>
      <c r="H42" s="114" t="s">
        <v>125</v>
      </c>
      <c r="I42" s="221" t="s">
        <v>126</v>
      </c>
      <c r="J42" s="114" t="s">
        <v>125</v>
      </c>
      <c r="K42" s="115" t="s">
        <v>123</v>
      </c>
      <c r="L42" s="114" t="s">
        <v>125</v>
      </c>
      <c r="M42" s="978"/>
      <c r="N42" s="981"/>
      <c r="O42" s="975"/>
      <c r="P42" s="357"/>
      <c r="Q42"/>
      <c r="R42" s="409"/>
      <c r="S42" s="229"/>
      <c r="T42" s="409"/>
      <c r="U42" s="230"/>
      <c r="V42" s="410"/>
      <c r="W42" s="230"/>
      <c r="X42" s="360"/>
      <c r="Y42" s="225"/>
    </row>
    <row r="43" spans="1:25" s="78" customFormat="1" ht="16.5" customHeight="1" x14ac:dyDescent="0.25">
      <c r="A43" s="411">
        <v>1</v>
      </c>
      <c r="B43" s="10" t="s">
        <v>154</v>
      </c>
      <c r="C43" s="21" t="s">
        <v>44</v>
      </c>
      <c r="D43" s="21" t="s">
        <v>4</v>
      </c>
      <c r="E43" s="1003" t="s">
        <v>10</v>
      </c>
      <c r="F43" s="993" t="s">
        <v>269</v>
      </c>
      <c r="G43" s="144">
        <v>40</v>
      </c>
      <c r="H43" s="164">
        <f>((G43+12)*1000)/62.5</f>
        <v>832</v>
      </c>
      <c r="I43" s="993">
        <v>10020</v>
      </c>
      <c r="J43" s="164">
        <f>I43*1000/12570</f>
        <v>797.13603818615752</v>
      </c>
      <c r="K43" s="993">
        <v>65.2</v>
      </c>
      <c r="L43" s="132">
        <f>(K43-25)*1000/52.4</f>
        <v>767.17557251908397</v>
      </c>
      <c r="M43" s="366">
        <f t="shared" ref="M43:M58" si="9">H43+J43+L43</f>
        <v>2396.3116107052415</v>
      </c>
      <c r="N43" s="153">
        <v>1</v>
      </c>
      <c r="O43" s="312" t="s">
        <v>32</v>
      </c>
      <c r="P43"/>
      <c r="Q43"/>
      <c r="R43"/>
      <c r="S43"/>
      <c r="T43"/>
      <c r="U43"/>
      <c r="V43"/>
      <c r="W43"/>
      <c r="X43"/>
      <c r="Y43"/>
    </row>
    <row r="44" spans="1:25" s="78" customFormat="1" ht="16.5" customHeight="1" x14ac:dyDescent="0.25">
      <c r="A44" s="411">
        <v>2</v>
      </c>
      <c r="B44" s="10" t="s">
        <v>155</v>
      </c>
      <c r="C44" s="21" t="s">
        <v>102</v>
      </c>
      <c r="D44" s="21" t="s">
        <v>4</v>
      </c>
      <c r="E44" s="1003" t="s">
        <v>13</v>
      </c>
      <c r="F44" s="993" t="s">
        <v>275</v>
      </c>
      <c r="G44" s="144">
        <v>34</v>
      </c>
      <c r="H44" s="164">
        <f t="shared" ref="H44:H46" si="10">((G44+12)*1000)/62.5</f>
        <v>736</v>
      </c>
      <c r="I44" s="993">
        <v>9940</v>
      </c>
      <c r="J44" s="164">
        <f t="shared" ref="J44" si="11">I44*1000/12570</f>
        <v>790.77167859984093</v>
      </c>
      <c r="K44" s="993">
        <v>58.4</v>
      </c>
      <c r="L44" s="132">
        <f>(K44-25)*1000/52.4</f>
        <v>637.40458015267177</v>
      </c>
      <c r="M44" s="366">
        <f t="shared" si="9"/>
        <v>2164.1762587525127</v>
      </c>
      <c r="N44" s="82">
        <v>2</v>
      </c>
      <c r="O44" s="312" t="s">
        <v>231</v>
      </c>
      <c r="P44"/>
      <c r="Q44"/>
      <c r="R44"/>
      <c r="S44"/>
      <c r="T44"/>
      <c r="U44"/>
      <c r="V44"/>
      <c r="W44"/>
      <c r="X44"/>
      <c r="Y44"/>
    </row>
    <row r="45" spans="1:25" s="78" customFormat="1" ht="16.5" customHeight="1" x14ac:dyDescent="0.25">
      <c r="A45" s="411">
        <v>3</v>
      </c>
      <c r="B45" s="10" t="s">
        <v>143</v>
      </c>
      <c r="C45" s="21" t="s">
        <v>41</v>
      </c>
      <c r="D45" s="21" t="s">
        <v>4</v>
      </c>
      <c r="E45" s="1003" t="s">
        <v>14</v>
      </c>
      <c r="F45" s="993" t="s">
        <v>268</v>
      </c>
      <c r="G45" s="144">
        <v>30.5</v>
      </c>
      <c r="H45" s="164">
        <f t="shared" si="10"/>
        <v>680</v>
      </c>
      <c r="I45" s="993">
        <v>11760</v>
      </c>
      <c r="J45" s="164">
        <f t="shared" ref="J45:J58" si="12">I45*1000/12570</f>
        <v>935.5608591885441</v>
      </c>
      <c r="K45" s="993">
        <v>52.9</v>
      </c>
      <c r="L45" s="132">
        <f t="shared" ref="L45:L46" si="13">(K45-25)*1000/52.4</f>
        <v>532.44274809160311</v>
      </c>
      <c r="M45" s="366">
        <f>H45+J45+L45</f>
        <v>2148.0036072801472</v>
      </c>
      <c r="N45" s="83">
        <v>3</v>
      </c>
      <c r="O45" s="312" t="s">
        <v>144</v>
      </c>
      <c r="P45"/>
      <c r="Q45"/>
      <c r="R45"/>
      <c r="S45"/>
      <c r="T45"/>
      <c r="U45"/>
      <c r="V45"/>
      <c r="W45"/>
      <c r="X45"/>
      <c r="Y45"/>
    </row>
    <row r="46" spans="1:25" s="78" customFormat="1" ht="16.5" customHeight="1" x14ac:dyDescent="0.25">
      <c r="A46" s="411">
        <v>4</v>
      </c>
      <c r="B46" s="10" t="s">
        <v>168</v>
      </c>
      <c r="C46" s="851" t="s">
        <v>102</v>
      </c>
      <c r="D46" s="144" t="s">
        <v>4</v>
      </c>
      <c r="E46" s="852" t="s">
        <v>26</v>
      </c>
      <c r="F46" s="993" t="s">
        <v>491</v>
      </c>
      <c r="G46" s="144">
        <v>38.5</v>
      </c>
      <c r="H46" s="164">
        <f t="shared" si="10"/>
        <v>808</v>
      </c>
      <c r="I46" s="993">
        <v>8130</v>
      </c>
      <c r="J46" s="164">
        <f t="shared" si="12"/>
        <v>646.77804295942724</v>
      </c>
      <c r="K46" s="993">
        <v>58.3</v>
      </c>
      <c r="L46" s="132">
        <f t="shared" si="13"/>
        <v>635.49618320610693</v>
      </c>
      <c r="M46" s="366">
        <f>H46+J46+L46</f>
        <v>2090.2742261655339</v>
      </c>
      <c r="N46" s="71">
        <v>4</v>
      </c>
      <c r="O46" s="1000" t="s">
        <v>32</v>
      </c>
      <c r="P46"/>
      <c r="Q46"/>
      <c r="R46"/>
      <c r="S46"/>
      <c r="T46"/>
      <c r="U46"/>
      <c r="V46"/>
      <c r="W46"/>
      <c r="X46"/>
      <c r="Y46"/>
    </row>
    <row r="47" spans="1:25" s="78" customFormat="1" ht="16.5" customHeight="1" x14ac:dyDescent="0.25">
      <c r="A47" s="411">
        <v>5</v>
      </c>
      <c r="B47" s="10" t="s">
        <v>285</v>
      </c>
      <c r="C47" s="21" t="s">
        <v>102</v>
      </c>
      <c r="D47" s="21" t="s">
        <v>4</v>
      </c>
      <c r="E47" s="1003" t="s">
        <v>14</v>
      </c>
      <c r="F47" s="993" t="s">
        <v>275</v>
      </c>
      <c r="G47" s="144">
        <v>34</v>
      </c>
      <c r="H47" s="164">
        <f t="shared" ref="H47:H58" si="14">((G47+12)*1000)/62.5</f>
        <v>736</v>
      </c>
      <c r="I47" s="993">
        <v>9470</v>
      </c>
      <c r="J47" s="164">
        <f t="shared" si="12"/>
        <v>753.38106603023073</v>
      </c>
      <c r="K47" s="993">
        <v>53.7</v>
      </c>
      <c r="L47" s="132">
        <f t="shared" ref="L47:L56" si="15">(K47-25)*1000/52.4</f>
        <v>547.70992366412224</v>
      </c>
      <c r="M47" s="366">
        <f t="shared" si="9"/>
        <v>2037.0909896943529</v>
      </c>
      <c r="N47" s="72">
        <v>5</v>
      </c>
      <c r="O47" s="1001" t="s">
        <v>27</v>
      </c>
      <c r="P47"/>
      <c r="Q47"/>
      <c r="R47"/>
      <c r="S47"/>
      <c r="T47"/>
      <c r="U47"/>
      <c r="V47"/>
      <c r="W47"/>
      <c r="X47"/>
      <c r="Y47"/>
    </row>
    <row r="48" spans="1:25" s="78" customFormat="1" ht="16.5" customHeight="1" x14ac:dyDescent="0.25">
      <c r="A48" s="411">
        <v>6</v>
      </c>
      <c r="B48" s="761" t="s">
        <v>166</v>
      </c>
      <c r="C48" s="21" t="s">
        <v>42</v>
      </c>
      <c r="D48" s="195" t="s">
        <v>5</v>
      </c>
      <c r="E48" s="1003" t="s">
        <v>13</v>
      </c>
      <c r="F48" s="999" t="s">
        <v>492</v>
      </c>
      <c r="G48" s="144">
        <v>32.5</v>
      </c>
      <c r="H48" s="164">
        <f>((G48+12)*1000)/62.5</f>
        <v>712</v>
      </c>
      <c r="I48" s="997">
        <v>10120</v>
      </c>
      <c r="J48" s="164">
        <f>I48*1000/12570</f>
        <v>805.09148766905332</v>
      </c>
      <c r="K48" s="997">
        <v>50.5</v>
      </c>
      <c r="L48" s="132">
        <f>(K48-25)*1000/52.4</f>
        <v>486.64122137404581</v>
      </c>
      <c r="M48" s="1008">
        <f>H48+J48+L48</f>
        <v>2003.732709043099</v>
      </c>
      <c r="N48" s="860">
        <v>6</v>
      </c>
      <c r="O48" s="1001" t="s">
        <v>428</v>
      </c>
      <c r="P48"/>
      <c r="Q48"/>
      <c r="R48"/>
      <c r="S48"/>
      <c r="T48"/>
      <c r="U48"/>
      <c r="V48"/>
      <c r="W48"/>
      <c r="X48"/>
      <c r="Y48"/>
    </row>
    <row r="49" spans="1:25" s="78" customFormat="1" ht="16.5" customHeight="1" x14ac:dyDescent="0.25">
      <c r="A49" s="411">
        <v>7</v>
      </c>
      <c r="B49" s="761" t="s">
        <v>175</v>
      </c>
      <c r="C49" s="21" t="s">
        <v>52</v>
      </c>
      <c r="D49" s="195" t="s">
        <v>5</v>
      </c>
      <c r="E49" s="1003" t="s">
        <v>45</v>
      </c>
      <c r="F49" s="993" t="s">
        <v>269</v>
      </c>
      <c r="G49" s="144">
        <v>40</v>
      </c>
      <c r="H49" s="164">
        <f>((G49+12)*1000)/62.5</f>
        <v>832</v>
      </c>
      <c r="I49" s="997">
        <v>8090</v>
      </c>
      <c r="J49" s="164">
        <f>I49*1000/12570</f>
        <v>643.59586316626894</v>
      </c>
      <c r="K49" s="997">
        <v>50.6</v>
      </c>
      <c r="L49" s="132">
        <f>(K49-25)*1000/52.4</f>
        <v>488.5496183206107</v>
      </c>
      <c r="M49" s="1008">
        <f>H49+J49+L49</f>
        <v>1964.1454814868796</v>
      </c>
      <c r="N49" s="73">
        <v>7</v>
      </c>
      <c r="O49" s="1000" t="s">
        <v>430</v>
      </c>
      <c r="P49"/>
      <c r="Q49"/>
      <c r="R49"/>
      <c r="S49"/>
      <c r="T49"/>
      <c r="U49"/>
      <c r="V49"/>
      <c r="W49"/>
      <c r="X49"/>
      <c r="Y49"/>
    </row>
    <row r="50" spans="1:25" s="78" customFormat="1" ht="16.5" customHeight="1" x14ac:dyDescent="0.25">
      <c r="A50" s="411">
        <v>8</v>
      </c>
      <c r="B50" s="10" t="s">
        <v>173</v>
      </c>
      <c r="C50" s="21" t="s">
        <v>102</v>
      </c>
      <c r="D50" s="21" t="s">
        <v>4</v>
      </c>
      <c r="E50" s="1003" t="s">
        <v>26</v>
      </c>
      <c r="F50" s="993" t="s">
        <v>286</v>
      </c>
      <c r="G50" s="144">
        <v>31.5</v>
      </c>
      <c r="H50" s="164">
        <f>((G50+12)*1000)/62.5</f>
        <v>696</v>
      </c>
      <c r="I50" s="993">
        <v>8120</v>
      </c>
      <c r="J50" s="164">
        <f>I50*1000/12570</f>
        <v>645.98249801113764</v>
      </c>
      <c r="K50" s="993">
        <v>55.5</v>
      </c>
      <c r="L50" s="132">
        <f>(K50-25)*1000/52.4</f>
        <v>582.06106870229007</v>
      </c>
      <c r="M50" s="366">
        <f>H50+J50+L50</f>
        <v>1924.0435667134275</v>
      </c>
      <c r="N50" s="73">
        <v>8</v>
      </c>
      <c r="O50" s="312" t="s">
        <v>27</v>
      </c>
      <c r="P50"/>
      <c r="Q50"/>
      <c r="R50"/>
      <c r="S50"/>
      <c r="T50"/>
      <c r="U50"/>
      <c r="V50"/>
      <c r="W50"/>
      <c r="X50"/>
      <c r="Y50"/>
    </row>
    <row r="51" spans="1:25" s="78" customFormat="1" ht="16.5" customHeight="1" x14ac:dyDescent="0.25">
      <c r="A51" s="411">
        <v>9</v>
      </c>
      <c r="B51" s="850" t="s">
        <v>172</v>
      </c>
      <c r="C51" s="253" t="s">
        <v>42</v>
      </c>
      <c r="D51" s="253" t="s">
        <v>5</v>
      </c>
      <c r="E51" s="1004" t="s">
        <v>13</v>
      </c>
      <c r="F51" s="994" t="s">
        <v>299</v>
      </c>
      <c r="G51" s="397">
        <v>26.5</v>
      </c>
      <c r="H51" s="166">
        <f>((G51+12)*1000)/62.5</f>
        <v>616</v>
      </c>
      <c r="I51" s="997">
        <v>9540</v>
      </c>
      <c r="J51" s="166">
        <f>I51*1000/12570</f>
        <v>758.94988066825772</v>
      </c>
      <c r="K51" s="998">
        <v>52.1</v>
      </c>
      <c r="L51" s="136">
        <f>(K51-25)*1000/52.4</f>
        <v>517.17557251908397</v>
      </c>
      <c r="M51" s="1009">
        <f>H51+J51+L51</f>
        <v>1892.1254531873417</v>
      </c>
      <c r="N51" s="73">
        <v>9</v>
      </c>
      <c r="O51" s="1000" t="s">
        <v>428</v>
      </c>
      <c r="P51"/>
      <c r="Q51"/>
      <c r="R51"/>
      <c r="S51"/>
      <c r="T51"/>
      <c r="U51"/>
      <c r="V51"/>
      <c r="W51"/>
      <c r="X51"/>
      <c r="Y51"/>
    </row>
    <row r="52" spans="1:25" s="78" customFormat="1" ht="19.5" customHeight="1" x14ac:dyDescent="0.25">
      <c r="A52" s="411">
        <v>10</v>
      </c>
      <c r="B52" s="32" t="s">
        <v>179</v>
      </c>
      <c r="C52" s="253" t="s">
        <v>43</v>
      </c>
      <c r="D52" s="253" t="s">
        <v>4</v>
      </c>
      <c r="E52" s="1004" t="s">
        <v>116</v>
      </c>
      <c r="F52" s="995" t="s">
        <v>287</v>
      </c>
      <c r="G52" s="397">
        <v>33</v>
      </c>
      <c r="H52" s="166">
        <f t="shared" si="14"/>
        <v>720</v>
      </c>
      <c r="I52" s="993">
        <v>6430</v>
      </c>
      <c r="J52" s="166">
        <f t="shared" si="12"/>
        <v>511.5354017501989</v>
      </c>
      <c r="K52" s="995">
        <v>57.3</v>
      </c>
      <c r="L52" s="136">
        <f>(K52-K4924)*1000/52.4</f>
        <v>1093.5114503816794</v>
      </c>
      <c r="M52" s="391">
        <f t="shared" si="9"/>
        <v>2325.046852131878</v>
      </c>
      <c r="N52" s="73">
        <v>10</v>
      </c>
      <c r="O52" s="1002" t="s">
        <v>32</v>
      </c>
      <c r="P52"/>
      <c r="Q52"/>
      <c r="R52"/>
      <c r="S52"/>
      <c r="T52"/>
      <c r="U52"/>
      <c r="V52"/>
      <c r="W52"/>
      <c r="X52"/>
      <c r="Y52"/>
    </row>
    <row r="53" spans="1:25" s="78" customFormat="1" ht="16.5" customHeight="1" x14ac:dyDescent="0.25">
      <c r="A53" s="411">
        <v>11</v>
      </c>
      <c r="B53" s="10" t="s">
        <v>167</v>
      </c>
      <c r="C53" s="21" t="s">
        <v>44</v>
      </c>
      <c r="D53" s="21" t="s">
        <v>4</v>
      </c>
      <c r="E53" s="1003" t="s">
        <v>50</v>
      </c>
      <c r="F53" s="993" t="s">
        <v>288</v>
      </c>
      <c r="G53" s="144">
        <v>31</v>
      </c>
      <c r="H53" s="164">
        <f t="shared" si="14"/>
        <v>688</v>
      </c>
      <c r="I53" s="993">
        <v>8150</v>
      </c>
      <c r="J53" s="164">
        <f t="shared" si="12"/>
        <v>648.36913285600633</v>
      </c>
      <c r="K53" s="993">
        <v>51.1</v>
      </c>
      <c r="L53" s="132">
        <f t="shared" si="15"/>
        <v>498.09160305343511</v>
      </c>
      <c r="M53" s="366">
        <f t="shared" si="9"/>
        <v>1834.4607359094414</v>
      </c>
      <c r="N53" s="73">
        <v>11</v>
      </c>
      <c r="O53" s="312" t="s">
        <v>289</v>
      </c>
      <c r="P53"/>
      <c r="Q53"/>
      <c r="R53"/>
      <c r="S53"/>
      <c r="T53"/>
      <c r="U53"/>
      <c r="V53"/>
      <c r="W53"/>
      <c r="X53"/>
      <c r="Y53"/>
    </row>
    <row r="54" spans="1:25" s="78" customFormat="1" ht="16.5" customHeight="1" x14ac:dyDescent="0.25">
      <c r="A54" s="411">
        <v>12</v>
      </c>
      <c r="B54" s="412" t="s">
        <v>170</v>
      </c>
      <c r="C54" s="413" t="s">
        <v>102</v>
      </c>
      <c r="D54" s="413" t="s">
        <v>4</v>
      </c>
      <c r="E54" s="1005" t="s">
        <v>15</v>
      </c>
      <c r="F54" s="996" t="s">
        <v>280</v>
      </c>
      <c r="G54" s="414">
        <v>28</v>
      </c>
      <c r="H54" s="415">
        <f t="shared" si="14"/>
        <v>640</v>
      </c>
      <c r="I54" s="993">
        <v>7290</v>
      </c>
      <c r="J54" s="415">
        <f t="shared" si="12"/>
        <v>579.95226730310264</v>
      </c>
      <c r="K54" s="996">
        <v>55.8</v>
      </c>
      <c r="L54" s="133">
        <f t="shared" si="15"/>
        <v>587.78625954198469</v>
      </c>
      <c r="M54" s="196">
        <f t="shared" si="9"/>
        <v>1807.7385268450873</v>
      </c>
      <c r="N54" s="73">
        <v>12</v>
      </c>
      <c r="O54" s="312" t="s">
        <v>130</v>
      </c>
      <c r="P54"/>
      <c r="Q54"/>
      <c r="R54"/>
      <c r="S54"/>
      <c r="T54"/>
      <c r="U54"/>
      <c r="V54"/>
      <c r="W54"/>
      <c r="X54"/>
      <c r="Y54"/>
    </row>
    <row r="55" spans="1:25" s="78" customFormat="1" ht="16.5" customHeight="1" x14ac:dyDescent="0.25">
      <c r="A55" s="411">
        <v>13</v>
      </c>
      <c r="B55" s="10" t="s">
        <v>178</v>
      </c>
      <c r="C55" s="21" t="s">
        <v>102</v>
      </c>
      <c r="D55" s="21" t="s">
        <v>4</v>
      </c>
      <c r="E55" s="1003" t="s">
        <v>12</v>
      </c>
      <c r="F55" s="993" t="s">
        <v>290</v>
      </c>
      <c r="G55" s="144">
        <v>29.5</v>
      </c>
      <c r="H55" s="164">
        <f t="shared" si="14"/>
        <v>664</v>
      </c>
      <c r="I55" s="993">
        <v>7130</v>
      </c>
      <c r="J55" s="164">
        <f t="shared" si="12"/>
        <v>567.22354813046934</v>
      </c>
      <c r="K55" s="993">
        <v>53.7</v>
      </c>
      <c r="L55" s="132">
        <f t="shared" si="15"/>
        <v>547.70992366412224</v>
      </c>
      <c r="M55" s="366">
        <f t="shared" si="9"/>
        <v>1778.9334717945915</v>
      </c>
      <c r="N55" s="73">
        <v>13</v>
      </c>
      <c r="O55" s="312" t="s">
        <v>112</v>
      </c>
      <c r="P55"/>
      <c r="Q55"/>
      <c r="R55"/>
      <c r="S55"/>
      <c r="T55"/>
      <c r="U55"/>
      <c r="V55"/>
      <c r="W55"/>
      <c r="X55"/>
      <c r="Y55"/>
    </row>
    <row r="56" spans="1:25" s="78" customFormat="1" ht="16.5" customHeight="1" thickBot="1" x14ac:dyDescent="0.3">
      <c r="A56" s="411">
        <v>13</v>
      </c>
      <c r="B56" s="32" t="s">
        <v>159</v>
      </c>
      <c r="C56" s="53">
        <v>2011</v>
      </c>
      <c r="D56" s="416" t="s">
        <v>5</v>
      </c>
      <c r="E56" s="1006" t="s">
        <v>9</v>
      </c>
      <c r="F56" s="42" t="s">
        <v>279</v>
      </c>
      <c r="G56" s="42">
        <v>26</v>
      </c>
      <c r="H56" s="417">
        <f t="shared" si="14"/>
        <v>608</v>
      </c>
      <c r="I56" s="418">
        <v>7070</v>
      </c>
      <c r="J56" s="136">
        <f t="shared" si="12"/>
        <v>562.45027844073195</v>
      </c>
      <c r="K56" s="42">
        <v>38.5</v>
      </c>
      <c r="L56" s="136">
        <f t="shared" si="15"/>
        <v>257.63358778625957</v>
      </c>
      <c r="M56" s="391">
        <f t="shared" si="9"/>
        <v>1428.0838662269914</v>
      </c>
      <c r="N56" s="73">
        <v>14</v>
      </c>
      <c r="O56" s="470" t="s">
        <v>104</v>
      </c>
      <c r="P56"/>
      <c r="Q56"/>
      <c r="R56"/>
      <c r="S56"/>
      <c r="T56"/>
      <c r="U56"/>
      <c r="V56"/>
      <c r="W56"/>
      <c r="X56"/>
      <c r="Y56"/>
    </row>
    <row r="57" spans="1:25" s="78" customFormat="1" ht="16.5" customHeight="1" thickTop="1" thickBot="1" x14ac:dyDescent="0.3">
      <c r="A57" s="411">
        <v>14</v>
      </c>
      <c r="B57" s="10" t="s">
        <v>160</v>
      </c>
      <c r="C57" s="23">
        <v>2007</v>
      </c>
      <c r="D57" s="663" t="s">
        <v>4</v>
      </c>
      <c r="E57" s="1007" t="s">
        <v>9</v>
      </c>
      <c r="F57" s="23" t="s">
        <v>281</v>
      </c>
      <c r="G57" s="23">
        <v>25.5</v>
      </c>
      <c r="H57" s="401">
        <f t="shared" si="14"/>
        <v>600</v>
      </c>
      <c r="I57" s="154">
        <v>6290</v>
      </c>
      <c r="J57" s="132">
        <f t="shared" si="12"/>
        <v>500.3977724741448</v>
      </c>
      <c r="K57" s="23" t="s">
        <v>65</v>
      </c>
      <c r="L57" s="419">
        <v>0</v>
      </c>
      <c r="M57" s="366">
        <f t="shared" si="9"/>
        <v>1100.3977724741449</v>
      </c>
      <c r="N57" s="73">
        <v>15</v>
      </c>
      <c r="O57" s="470" t="s">
        <v>104</v>
      </c>
      <c r="P57"/>
      <c r="Q57"/>
      <c r="R57"/>
      <c r="S57"/>
      <c r="T57"/>
      <c r="U57"/>
      <c r="V57"/>
      <c r="W57"/>
      <c r="X57"/>
      <c r="Y57"/>
    </row>
    <row r="58" spans="1:25" s="78" customFormat="1" ht="16.5" customHeight="1" thickTop="1" x14ac:dyDescent="0.25">
      <c r="A58" s="411">
        <v>15</v>
      </c>
      <c r="B58" s="10" t="s">
        <v>201</v>
      </c>
      <c r="C58" s="663">
        <v>2011</v>
      </c>
      <c r="D58" s="24" t="s">
        <v>5</v>
      </c>
      <c r="E58" s="125" t="s">
        <v>9</v>
      </c>
      <c r="F58" s="663" t="s">
        <v>291</v>
      </c>
      <c r="G58" s="23">
        <v>16.5</v>
      </c>
      <c r="H58" s="401">
        <f t="shared" si="14"/>
        <v>456</v>
      </c>
      <c r="I58" s="420">
        <v>3180</v>
      </c>
      <c r="J58" s="132">
        <f t="shared" si="12"/>
        <v>252.98329355608593</v>
      </c>
      <c r="K58" s="23">
        <v>30.5</v>
      </c>
      <c r="L58" s="132">
        <f>(K58-25)*1000/52.4</f>
        <v>104.96183206106871</v>
      </c>
      <c r="M58" s="366">
        <f t="shared" si="9"/>
        <v>813.94512561715464</v>
      </c>
      <c r="N58" s="73">
        <v>16</v>
      </c>
      <c r="O58" s="312" t="s">
        <v>27</v>
      </c>
      <c r="P58"/>
      <c r="Q58"/>
      <c r="R58"/>
      <c r="S58"/>
      <c r="T58"/>
      <c r="U58"/>
      <c r="V58"/>
      <c r="W58"/>
      <c r="X58"/>
      <c r="Y58"/>
    </row>
    <row r="59" spans="1:25" s="78" customFormat="1" ht="16.5" customHeight="1" x14ac:dyDescent="0.25">
      <c r="A59" s="863" t="s">
        <v>108</v>
      </c>
      <c r="B59" s="863"/>
      <c r="C59" s="863"/>
      <c r="D59" s="863"/>
      <c r="E59" s="863"/>
      <c r="F59" s="863"/>
      <c r="G59" s="863"/>
      <c r="H59" s="863"/>
      <c r="I59" s="863"/>
      <c r="J59" s="863"/>
      <c r="K59" s="863"/>
      <c r="L59" s="863"/>
      <c r="M59" s="87"/>
      <c r="N59" s="87"/>
      <c r="O59" s="87"/>
      <c r="P59"/>
      <c r="Q59"/>
      <c r="R59"/>
      <c r="S59"/>
      <c r="T59"/>
      <c r="U59"/>
      <c r="V59"/>
      <c r="W59"/>
      <c r="X59"/>
      <c r="Y59"/>
    </row>
    <row r="60" spans="1:25" s="85" customFormat="1" ht="15.75" customHeight="1" x14ac:dyDescent="0.25">
      <c r="A60" s="961" t="s">
        <v>109</v>
      </c>
      <c r="B60" s="961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/>
      <c r="Q60"/>
      <c r="R60"/>
      <c r="S60"/>
      <c r="T60"/>
      <c r="U60"/>
      <c r="V60"/>
      <c r="W60"/>
      <c r="X60"/>
      <c r="Y60"/>
    </row>
    <row r="61" spans="1:25" s="85" customFormat="1" ht="15.75" customHeight="1" x14ac:dyDescent="0.25">
      <c r="A61" s="76" t="s">
        <v>110</v>
      </c>
      <c r="B61" s="109"/>
      <c r="C61" s="76"/>
      <c r="D61" s="422"/>
      <c r="E61" s="422"/>
      <c r="F61" s="422"/>
      <c r="G61" s="423"/>
      <c r="H61" s="422"/>
      <c r="I61" s="424"/>
      <c r="J61" s="158" t="s">
        <v>104</v>
      </c>
      <c r="K61" s="159" t="s">
        <v>120</v>
      </c>
      <c r="L61" s="160"/>
      <c r="M61" s="160"/>
      <c r="N61" s="109"/>
      <c r="O61" s="423"/>
      <c r="P61"/>
      <c r="Q61"/>
      <c r="R61"/>
      <c r="S61"/>
      <c r="T61"/>
      <c r="U61"/>
      <c r="V61"/>
      <c r="W61"/>
      <c r="X61"/>
      <c r="Y61"/>
    </row>
    <row r="62" spans="1:25" s="85" customFormat="1" ht="15.75" customHeight="1" x14ac:dyDescent="0.25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425"/>
      <c r="O62" s="426"/>
      <c r="P62"/>
      <c r="Q62"/>
      <c r="R62"/>
      <c r="S62"/>
      <c r="T62"/>
      <c r="U62"/>
      <c r="V62"/>
      <c r="W62"/>
      <c r="X62"/>
      <c r="Y62"/>
    </row>
    <row r="63" spans="1:25" s="85" customFormat="1" ht="15.75" customHeight="1" x14ac:dyDescent="0.25">
      <c r="A63" s="88" t="s">
        <v>282</v>
      </c>
      <c r="B63" s="109"/>
      <c r="C63" s="109"/>
      <c r="D63" s="109"/>
      <c r="E63" s="109"/>
      <c r="F63" s="109"/>
      <c r="G63" s="109"/>
      <c r="H63" s="422"/>
      <c r="I63" s="424"/>
      <c r="J63" s="422"/>
      <c r="K63" s="425"/>
      <c r="L63" s="425"/>
      <c r="M63" s="425"/>
      <c r="N63" s="425"/>
      <c r="O63" s="426"/>
      <c r="P63"/>
      <c r="Q63"/>
      <c r="R63"/>
      <c r="S63"/>
      <c r="T63"/>
      <c r="U63"/>
      <c r="V63"/>
      <c r="W63"/>
      <c r="X63"/>
      <c r="Y63"/>
    </row>
    <row r="64" spans="1:25" s="85" customFormat="1" ht="15.75" customHeight="1" x14ac:dyDescent="0.25">
      <c r="A64" s="425"/>
      <c r="B64" s="109"/>
      <c r="C64" s="109"/>
      <c r="D64" s="109"/>
      <c r="E64" s="109"/>
      <c r="F64" s="109"/>
      <c r="G64" s="109"/>
      <c r="H64" s="109"/>
      <c r="I64" s="109"/>
      <c r="J64" s="109"/>
      <c r="K64" s="425"/>
      <c r="L64" s="425"/>
      <c r="M64" s="425"/>
      <c r="N64" s="425"/>
      <c r="O64" s="421"/>
      <c r="P64"/>
      <c r="Q64"/>
      <c r="R64"/>
      <c r="S64"/>
      <c r="T64"/>
      <c r="U64"/>
      <c r="V64"/>
      <c r="W64"/>
      <c r="X64"/>
      <c r="Y64"/>
    </row>
    <row r="65" spans="1:25" s="85" customFormat="1" ht="15.75" customHeight="1" x14ac:dyDescent="0.25">
      <c r="A65" s="67"/>
      <c r="B65" s="76" t="s">
        <v>292</v>
      </c>
      <c r="C65" s="76"/>
      <c r="D65" s="422"/>
      <c r="E65" s="422"/>
      <c r="F65" s="422"/>
      <c r="G65" s="423"/>
      <c r="H65" s="422"/>
      <c r="I65" s="424"/>
      <c r="J65" s="422"/>
      <c r="K65" s="422"/>
      <c r="L65" s="422"/>
      <c r="M65" s="109"/>
      <c r="N65" s="77"/>
      <c r="O65" s="408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 s="367" t="s">
        <v>293</v>
      </c>
      <c r="B66" s="427" t="s">
        <v>164</v>
      </c>
      <c r="C66" s="367" t="s">
        <v>34</v>
      </c>
      <c r="D66" s="428" t="s">
        <v>137</v>
      </c>
      <c r="E66" s="367" t="s">
        <v>116</v>
      </c>
      <c r="F66" s="368" t="s">
        <v>283</v>
      </c>
      <c r="G66" s="144">
        <v>32.5</v>
      </c>
      <c r="H66" s="366">
        <f>((G66+12)*1000)/62.5</f>
        <v>712</v>
      </c>
      <c r="I66" s="429">
        <v>9840</v>
      </c>
      <c r="J66" s="164">
        <f>I66*1000/12570</f>
        <v>782.81622911694512</v>
      </c>
      <c r="K66" s="368">
        <v>56</v>
      </c>
      <c r="L66" s="164">
        <f>(K66-25)*1000/52.4</f>
        <v>591.60305343511448</v>
      </c>
      <c r="M66" s="368">
        <v>2086.42</v>
      </c>
      <c r="N66" s="430"/>
      <c r="O66" s="370" t="s">
        <v>86</v>
      </c>
      <c r="P66"/>
      <c r="R66"/>
      <c r="S66"/>
      <c r="T66"/>
      <c r="U66"/>
      <c r="V66"/>
      <c r="W66"/>
      <c r="X66"/>
      <c r="Y66"/>
    </row>
    <row r="67" spans="1:25" ht="15.75" customHeight="1" x14ac:dyDescent="0.25">
      <c r="A67" s="528"/>
      <c r="B67" s="529"/>
      <c r="C67" s="528"/>
      <c r="D67" s="530"/>
      <c r="E67" s="528"/>
      <c r="F67" s="431"/>
      <c r="G67" s="531"/>
      <c r="H67" s="532"/>
      <c r="I67" s="533"/>
      <c r="J67" s="432"/>
      <c r="K67" s="431"/>
      <c r="L67" s="432"/>
      <c r="M67" s="431"/>
      <c r="N67" s="87"/>
      <c r="O67" s="433"/>
      <c r="P67"/>
      <c r="R67"/>
      <c r="S67"/>
      <c r="T67"/>
      <c r="U67"/>
      <c r="V67"/>
      <c r="W67"/>
      <c r="X67"/>
      <c r="Y67"/>
    </row>
    <row r="68" spans="1:25" ht="15.75" customHeight="1" x14ac:dyDescent="0.25">
      <c r="A68" s="528"/>
      <c r="B68" s="529"/>
      <c r="C68" s="528"/>
      <c r="D68" s="530"/>
      <c r="E68" s="528"/>
      <c r="F68" s="431"/>
      <c r="G68" s="531"/>
      <c r="H68" s="532"/>
      <c r="I68" s="533"/>
      <c r="J68" s="432"/>
      <c r="K68" s="431"/>
      <c r="L68" s="432"/>
      <c r="M68" s="431"/>
      <c r="N68" s="87"/>
      <c r="O68" s="433"/>
      <c r="P68"/>
      <c r="R68"/>
      <c r="S68"/>
      <c r="T68"/>
      <c r="U68"/>
      <c r="V68"/>
      <c r="W68"/>
      <c r="X68"/>
      <c r="Y68"/>
    </row>
    <row r="69" spans="1:25" ht="15.75" customHeight="1" x14ac:dyDescent="0.25">
      <c r="A69" s="528"/>
      <c r="B69" s="529"/>
      <c r="C69" s="528"/>
      <c r="D69" s="530"/>
      <c r="E69" s="528"/>
      <c r="F69" s="431"/>
      <c r="G69" s="531"/>
      <c r="H69" s="532"/>
      <c r="I69" s="533"/>
      <c r="J69" s="432"/>
      <c r="K69" s="431"/>
      <c r="L69" s="432"/>
      <c r="M69" s="431"/>
      <c r="N69" s="87"/>
      <c r="O69" s="433"/>
      <c r="P69"/>
      <c r="R69"/>
      <c r="S69"/>
      <c r="T69"/>
      <c r="U69"/>
      <c r="V69"/>
      <c r="W69"/>
      <c r="X69"/>
      <c r="Y69"/>
    </row>
    <row r="70" spans="1:25" ht="15.75" customHeight="1" x14ac:dyDescent="0.25">
      <c r="A70" s="864" t="s">
        <v>18</v>
      </c>
      <c r="B70" s="864"/>
      <c r="C70" s="864"/>
      <c r="D70" s="864"/>
      <c r="E70" s="864"/>
      <c r="F70" s="864"/>
      <c r="G70" s="864"/>
      <c r="H70" s="864"/>
      <c r="I70" s="864"/>
      <c r="J70" s="864"/>
      <c r="K70" s="864"/>
      <c r="L70" s="864"/>
      <c r="M70" s="864"/>
      <c r="N70" s="864"/>
      <c r="O70" s="864"/>
      <c r="P70" s="231"/>
      <c r="T70" s="234"/>
      <c r="U70" s="233"/>
      <c r="V70" s="233"/>
      <c r="W70" s="161"/>
      <c r="X70" s="102"/>
    </row>
    <row r="71" spans="1:25" x14ac:dyDescent="0.25">
      <c r="A71" s="864" t="s">
        <v>429</v>
      </c>
      <c r="B71" s="864"/>
      <c r="C71" s="864"/>
      <c r="D71" s="864"/>
      <c r="E71" s="864"/>
      <c r="F71" s="864"/>
      <c r="G71" s="864"/>
      <c r="H71" s="864"/>
      <c r="I71" s="864"/>
      <c r="J71" s="864"/>
      <c r="K71" s="864"/>
      <c r="L71" s="864"/>
      <c r="M71" s="864"/>
      <c r="N71" s="864"/>
      <c r="O71" s="864"/>
      <c r="P71" s="231"/>
      <c r="T71" s="234"/>
      <c r="U71" s="233"/>
      <c r="V71" s="233"/>
      <c r="W71" s="161"/>
      <c r="X71" s="102"/>
    </row>
    <row r="72" spans="1:25" x14ac:dyDescent="0.25">
      <c r="A72" s="864" t="s">
        <v>70</v>
      </c>
      <c r="B72" s="864"/>
      <c r="C72" s="864"/>
      <c r="D72" s="864"/>
      <c r="E72" s="864"/>
      <c r="F72" s="864"/>
      <c r="G72" s="864"/>
      <c r="H72" s="864"/>
      <c r="I72" s="864"/>
      <c r="J72" s="864"/>
      <c r="K72" s="864"/>
      <c r="L72" s="864"/>
      <c r="M72" s="864"/>
      <c r="N72" s="864"/>
      <c r="O72" s="864"/>
      <c r="P72" s="231"/>
      <c r="T72" s="234"/>
      <c r="U72" s="233"/>
      <c r="V72" s="233"/>
      <c r="W72" s="161"/>
      <c r="X72" s="102"/>
    </row>
    <row r="73" spans="1:25" ht="15" customHeight="1" x14ac:dyDescent="0.25">
      <c r="A73" s="76"/>
      <c r="B73" s="162"/>
      <c r="C73" s="89"/>
      <c r="D73" s="90"/>
      <c r="E73" s="90"/>
      <c r="F73" s="66"/>
      <c r="G73" s="91"/>
      <c r="H73" s="89" t="s">
        <v>294</v>
      </c>
      <c r="I73" s="163"/>
      <c r="J73" s="89"/>
      <c r="K73" s="89"/>
      <c r="L73" s="89"/>
      <c r="M73" s="89"/>
      <c r="N73" s="92"/>
      <c r="O73" s="181"/>
      <c r="P73" s="231"/>
      <c r="T73" s="234"/>
      <c r="U73" s="233"/>
      <c r="V73" s="233"/>
      <c r="W73" s="161"/>
      <c r="X73" s="102"/>
    </row>
    <row r="74" spans="1:25" ht="15" customHeight="1" x14ac:dyDescent="0.25">
      <c r="A74" s="962" t="s">
        <v>294</v>
      </c>
      <c r="B74" s="963"/>
      <c r="C74" s="955" t="s">
        <v>71</v>
      </c>
      <c r="D74" s="965" t="s">
        <v>72</v>
      </c>
      <c r="E74" s="965" t="s">
        <v>17</v>
      </c>
      <c r="F74" s="962" t="s">
        <v>73</v>
      </c>
      <c r="G74" s="968"/>
      <c r="H74" s="969"/>
      <c r="I74" s="971" t="s">
        <v>74</v>
      </c>
      <c r="J74" s="982"/>
      <c r="K74" s="971" t="s">
        <v>75</v>
      </c>
      <c r="L74" s="982"/>
      <c r="M74" s="976" t="s">
        <v>76</v>
      </c>
      <c r="N74" s="979" t="s">
        <v>77</v>
      </c>
      <c r="O74" s="973" t="s">
        <v>78</v>
      </c>
      <c r="P74" s="231"/>
      <c r="R74" s="434"/>
      <c r="T74" s="234"/>
      <c r="U74" s="233"/>
      <c r="V74" s="233"/>
      <c r="W74" s="161"/>
      <c r="X74" s="102"/>
    </row>
    <row r="75" spans="1:25" ht="15" customHeight="1" x14ac:dyDescent="0.25">
      <c r="A75" s="953" t="s">
        <v>20</v>
      </c>
      <c r="B75" s="955" t="s">
        <v>21</v>
      </c>
      <c r="C75" s="964"/>
      <c r="D75" s="966"/>
      <c r="E75" s="966"/>
      <c r="F75" s="957" t="s">
        <v>79</v>
      </c>
      <c r="G75" s="959" t="s">
        <v>80</v>
      </c>
      <c r="H75" s="81" t="s">
        <v>69</v>
      </c>
      <c r="I75" s="228" t="s">
        <v>124</v>
      </c>
      <c r="J75" s="81" t="s">
        <v>69</v>
      </c>
      <c r="K75" s="435" t="s">
        <v>122</v>
      </c>
      <c r="L75" s="81" t="s">
        <v>69</v>
      </c>
      <c r="M75" s="983"/>
      <c r="N75" s="980"/>
      <c r="O75" s="974"/>
      <c r="P75" s="231"/>
      <c r="T75" s="234"/>
      <c r="U75" s="233"/>
      <c r="V75" s="233"/>
      <c r="W75" s="161"/>
      <c r="X75" s="102"/>
    </row>
    <row r="76" spans="1:25" ht="21" customHeight="1" x14ac:dyDescent="0.25">
      <c r="A76" s="954"/>
      <c r="B76" s="956"/>
      <c r="C76" s="956"/>
      <c r="D76" s="967"/>
      <c r="E76" s="967"/>
      <c r="F76" s="958"/>
      <c r="G76" s="960"/>
      <c r="H76" s="436" t="s">
        <v>125</v>
      </c>
      <c r="I76" s="437" t="s">
        <v>126</v>
      </c>
      <c r="J76" s="436" t="s">
        <v>125</v>
      </c>
      <c r="K76" s="438" t="s">
        <v>123</v>
      </c>
      <c r="L76" s="436" t="s">
        <v>125</v>
      </c>
      <c r="M76" s="984"/>
      <c r="N76" s="981"/>
      <c r="O76" s="975"/>
      <c r="P76" s="231"/>
      <c r="T76" s="234"/>
      <c r="U76" s="233"/>
      <c r="V76" s="233"/>
      <c r="W76" s="161"/>
      <c r="X76" s="102"/>
    </row>
    <row r="77" spans="1:25" ht="15" customHeight="1" x14ac:dyDescent="0.25">
      <c r="A77" s="439">
        <v>1</v>
      </c>
      <c r="B77" s="440" t="s">
        <v>166</v>
      </c>
      <c r="C77" s="440" t="s">
        <v>42</v>
      </c>
      <c r="D77" s="440" t="s">
        <v>5</v>
      </c>
      <c r="E77" s="440" t="s">
        <v>13</v>
      </c>
      <c r="F77" s="365" t="s">
        <v>493</v>
      </c>
      <c r="G77" s="441">
        <v>47</v>
      </c>
      <c r="H77" s="132">
        <f>((G77)*1000)/55</f>
        <v>854.5454545454545</v>
      </c>
      <c r="I77" s="442">
        <v>9710</v>
      </c>
      <c r="J77" s="627">
        <f>I77*1000/12050</f>
        <v>805.80912863070535</v>
      </c>
      <c r="K77" s="444">
        <v>50.1</v>
      </c>
      <c r="L77" s="627">
        <f>(K77-20)*1000/39.1</f>
        <v>769.82097186700764</v>
      </c>
      <c r="M77" s="1010">
        <f t="shared" ref="M77:M89" si="16">SUM(H77,J77,L77)</f>
        <v>2430.1755550431676</v>
      </c>
      <c r="N77" s="153">
        <v>1</v>
      </c>
      <c r="O77" s="689" t="s">
        <v>428</v>
      </c>
      <c r="P77" s="520"/>
      <c r="R77" s="66"/>
      <c r="T77" s="234"/>
      <c r="U77" s="233"/>
      <c r="V77" s="233"/>
      <c r="W77" s="161"/>
      <c r="X77" s="102"/>
    </row>
    <row r="78" spans="1:25" ht="15" customHeight="1" x14ac:dyDescent="0.25">
      <c r="A78" s="439">
        <v>2</v>
      </c>
      <c r="B78" s="440" t="s">
        <v>175</v>
      </c>
      <c r="C78" s="440" t="s">
        <v>52</v>
      </c>
      <c r="D78" s="440" t="s">
        <v>5</v>
      </c>
      <c r="E78" s="440" t="s">
        <v>45</v>
      </c>
      <c r="F78" s="365" t="s">
        <v>269</v>
      </c>
      <c r="G78" s="441">
        <v>52</v>
      </c>
      <c r="H78" s="132">
        <f t="shared" ref="H78:H87" si="17">((G78)*1000)/55</f>
        <v>945.4545454545455</v>
      </c>
      <c r="I78" s="442">
        <v>8090</v>
      </c>
      <c r="J78" s="627">
        <f t="shared" ref="J78:J83" si="18">I78*1000/12050</f>
        <v>671.36929460580916</v>
      </c>
      <c r="K78" s="444">
        <v>50.6</v>
      </c>
      <c r="L78" s="627">
        <f t="shared" ref="L78:L88" si="19">(K78-20)*1000/39.1</f>
        <v>782.60869565217388</v>
      </c>
      <c r="M78" s="1010">
        <f t="shared" si="16"/>
        <v>2399.4325357125285</v>
      </c>
      <c r="N78" s="82">
        <v>2</v>
      </c>
      <c r="O78" s="757" t="s">
        <v>430</v>
      </c>
      <c r="P78" s="520"/>
      <c r="T78" s="234"/>
      <c r="U78" s="233"/>
      <c r="V78" s="233"/>
      <c r="W78" s="161"/>
      <c r="X78" s="102"/>
    </row>
    <row r="79" spans="1:25" ht="15" customHeight="1" x14ac:dyDescent="0.25">
      <c r="A79" s="439">
        <v>3</v>
      </c>
      <c r="B79" s="440" t="s">
        <v>172</v>
      </c>
      <c r="C79" s="440" t="s">
        <v>42</v>
      </c>
      <c r="D79" s="440" t="s">
        <v>5</v>
      </c>
      <c r="E79" s="440" t="s">
        <v>13</v>
      </c>
      <c r="F79" s="440" t="s">
        <v>299</v>
      </c>
      <c r="G79" s="441">
        <v>38.5</v>
      </c>
      <c r="H79" s="132">
        <f t="shared" si="17"/>
        <v>700</v>
      </c>
      <c r="I79" s="442">
        <v>9540</v>
      </c>
      <c r="J79" s="627">
        <f t="shared" si="18"/>
        <v>791.70124481327798</v>
      </c>
      <c r="K79" s="444">
        <v>52.1</v>
      </c>
      <c r="L79" s="627">
        <f>(K79-20)*1000/39.1</f>
        <v>820.97186700767259</v>
      </c>
      <c r="M79" s="1010">
        <f t="shared" si="16"/>
        <v>2312.6731118209505</v>
      </c>
      <c r="N79" s="83">
        <v>3</v>
      </c>
      <c r="O79" s="689" t="s">
        <v>428</v>
      </c>
      <c r="P79" s="520"/>
      <c r="R79"/>
      <c r="T79" s="234"/>
      <c r="U79" s="233"/>
      <c r="V79" s="233"/>
      <c r="W79" s="161"/>
      <c r="X79" s="102"/>
    </row>
    <row r="80" spans="1:25" ht="15" customHeight="1" x14ac:dyDescent="0.25">
      <c r="A80" s="439">
        <v>4</v>
      </c>
      <c r="B80" s="440" t="s">
        <v>185</v>
      </c>
      <c r="C80" s="440" t="s">
        <v>42</v>
      </c>
      <c r="D80" s="440" t="s">
        <v>5</v>
      </c>
      <c r="E80" s="440" t="s">
        <v>15</v>
      </c>
      <c r="F80" s="440" t="s">
        <v>283</v>
      </c>
      <c r="G80" s="441">
        <v>44.5</v>
      </c>
      <c r="H80" s="132">
        <f t="shared" si="17"/>
        <v>809.09090909090912</v>
      </c>
      <c r="I80" s="442">
        <v>6120</v>
      </c>
      <c r="J80" s="627">
        <f t="shared" si="18"/>
        <v>507.88381742738591</v>
      </c>
      <c r="K80" s="444">
        <v>47.5</v>
      </c>
      <c r="L80" s="627">
        <f t="shared" si="19"/>
        <v>703.32480818414319</v>
      </c>
      <c r="M80" s="445">
        <f t="shared" si="16"/>
        <v>2020.2995347024382</v>
      </c>
      <c r="N80" s="71">
        <v>4</v>
      </c>
      <c r="O80" s="440" t="s">
        <v>186</v>
      </c>
      <c r="P80" s="520"/>
      <c r="R80" s="55"/>
      <c r="T80" s="234"/>
      <c r="U80" s="233"/>
      <c r="V80" s="233"/>
      <c r="W80" s="161"/>
      <c r="X80" s="102"/>
    </row>
    <row r="81" spans="1:25" s="78" customFormat="1" ht="15" customHeight="1" x14ac:dyDescent="0.25">
      <c r="A81" s="439">
        <v>5</v>
      </c>
      <c r="B81" s="440" t="s">
        <v>188</v>
      </c>
      <c r="C81" s="440" t="s">
        <v>52</v>
      </c>
      <c r="D81" s="440" t="s">
        <v>5</v>
      </c>
      <c r="E81" s="440" t="s">
        <v>11</v>
      </c>
      <c r="F81" s="440" t="s">
        <v>295</v>
      </c>
      <c r="G81" s="441">
        <v>44</v>
      </c>
      <c r="H81" s="132">
        <f t="shared" si="17"/>
        <v>800</v>
      </c>
      <c r="I81" s="442">
        <v>4450</v>
      </c>
      <c r="J81" s="627">
        <f t="shared" si="18"/>
        <v>369.29460580912865</v>
      </c>
      <c r="K81" s="444">
        <v>42.8</v>
      </c>
      <c r="L81" s="627">
        <f>(K81-I799)*1000/39.1</f>
        <v>1094.6291560102302</v>
      </c>
      <c r="M81" s="445">
        <f t="shared" si="16"/>
        <v>2263.9237618193588</v>
      </c>
      <c r="N81" s="72">
        <v>5</v>
      </c>
      <c r="O81" s="440" t="s">
        <v>32</v>
      </c>
      <c r="P81" s="520"/>
      <c r="R81"/>
      <c r="S81" s="233"/>
      <c r="T81" s="234"/>
      <c r="U81" s="233"/>
      <c r="V81" s="233"/>
      <c r="W81" s="161"/>
      <c r="X81" s="102"/>
      <c r="Y81" s="225"/>
    </row>
    <row r="82" spans="1:25" s="78" customFormat="1" ht="14.25" customHeight="1" x14ac:dyDescent="0.25">
      <c r="A82" s="439">
        <v>6</v>
      </c>
      <c r="B82" s="446" t="s">
        <v>159</v>
      </c>
      <c r="C82" s="376">
        <v>2011</v>
      </c>
      <c r="D82" s="447" t="s">
        <v>5</v>
      </c>
      <c r="E82" s="376" t="s">
        <v>9</v>
      </c>
      <c r="F82" s="448" t="s">
        <v>279</v>
      </c>
      <c r="G82" s="449">
        <v>38</v>
      </c>
      <c r="H82" s="132">
        <f t="shared" si="17"/>
        <v>690.90909090909088</v>
      </c>
      <c r="I82" s="450">
        <v>7070</v>
      </c>
      <c r="J82" s="628">
        <f t="shared" si="18"/>
        <v>586.72199170124486</v>
      </c>
      <c r="K82" s="451">
        <v>38.5</v>
      </c>
      <c r="L82" s="628">
        <f t="shared" si="19"/>
        <v>473.14578005115089</v>
      </c>
      <c r="M82" s="452">
        <f t="shared" si="16"/>
        <v>1750.7768626614868</v>
      </c>
      <c r="N82" s="227">
        <v>6</v>
      </c>
      <c r="O82" s="381" t="s">
        <v>104</v>
      </c>
      <c r="P82" s="523"/>
      <c r="R82" s="55"/>
      <c r="S82" s="233"/>
      <c r="T82" s="234"/>
      <c r="U82" s="233"/>
      <c r="V82" s="233"/>
      <c r="W82" s="161"/>
      <c r="X82" s="102"/>
      <c r="Y82" s="225"/>
    </row>
    <row r="83" spans="1:25" s="78" customFormat="1" ht="15" customHeight="1" x14ac:dyDescent="0.25">
      <c r="A83" s="439">
        <v>7</v>
      </c>
      <c r="B83" s="440" t="s">
        <v>182</v>
      </c>
      <c r="C83" s="440" t="s">
        <v>42</v>
      </c>
      <c r="D83" s="440" t="s">
        <v>5</v>
      </c>
      <c r="E83" s="440" t="s">
        <v>14</v>
      </c>
      <c r="F83" s="440" t="s">
        <v>296</v>
      </c>
      <c r="G83" s="453">
        <v>36.5</v>
      </c>
      <c r="H83" s="132">
        <f t="shared" si="17"/>
        <v>663.63636363636363</v>
      </c>
      <c r="I83" s="454">
        <v>6070</v>
      </c>
      <c r="J83" s="627">
        <f t="shared" si="18"/>
        <v>503.7344398340249</v>
      </c>
      <c r="K83" s="454">
        <v>37.5</v>
      </c>
      <c r="L83" s="629">
        <f t="shared" si="19"/>
        <v>447.57033248081842</v>
      </c>
      <c r="M83" s="445">
        <f t="shared" si="16"/>
        <v>1614.9411359512071</v>
      </c>
      <c r="N83" s="73">
        <v>7</v>
      </c>
      <c r="O83" s="47" t="s">
        <v>144</v>
      </c>
      <c r="P83" s="520"/>
      <c r="R83" s="55"/>
      <c r="S83" s="233"/>
      <c r="T83" s="234"/>
      <c r="U83" s="233"/>
      <c r="V83" s="233"/>
      <c r="W83" s="161"/>
      <c r="X83" s="102"/>
      <c r="Y83" s="225"/>
    </row>
    <row r="84" spans="1:25" s="78" customFormat="1" ht="15" customHeight="1" x14ac:dyDescent="0.25">
      <c r="A84" s="439">
        <v>8</v>
      </c>
      <c r="B84" s="455" t="s">
        <v>184</v>
      </c>
      <c r="C84" s="455" t="s">
        <v>52</v>
      </c>
      <c r="D84" s="455" t="s">
        <v>5</v>
      </c>
      <c r="E84" s="455" t="s">
        <v>26</v>
      </c>
      <c r="F84" s="455" t="s">
        <v>297</v>
      </c>
      <c r="G84" s="456">
        <v>34.5</v>
      </c>
      <c r="H84" s="132">
        <f t="shared" si="17"/>
        <v>627.27272727272725</v>
      </c>
      <c r="I84" s="457">
        <v>6230</v>
      </c>
      <c r="J84" s="629">
        <f t="shared" ref="J84:J94" si="20">I84*1000/12050</f>
        <v>517.01244813278004</v>
      </c>
      <c r="K84" s="457">
        <v>37.200000000000003</v>
      </c>
      <c r="L84" s="629">
        <f t="shared" si="19"/>
        <v>439.89769820971873</v>
      </c>
      <c r="M84" s="445">
        <f t="shared" si="16"/>
        <v>1584.1828736152261</v>
      </c>
      <c r="N84" s="73">
        <v>8</v>
      </c>
      <c r="O84" s="458" t="s">
        <v>232</v>
      </c>
      <c r="P84" s="520"/>
      <c r="R84" s="55"/>
      <c r="S84" s="233"/>
      <c r="T84" s="234"/>
      <c r="U84" s="233"/>
      <c r="V84" s="233"/>
      <c r="W84" s="161"/>
      <c r="X84" s="102"/>
      <c r="Y84" s="225"/>
    </row>
    <row r="85" spans="1:25" s="78" customFormat="1" ht="15" customHeight="1" x14ac:dyDescent="0.25">
      <c r="A85" s="439">
        <v>9</v>
      </c>
      <c r="B85" s="455" t="s">
        <v>241</v>
      </c>
      <c r="C85" s="455" t="s">
        <v>42</v>
      </c>
      <c r="D85" s="455" t="s">
        <v>5</v>
      </c>
      <c r="E85" s="455" t="s">
        <v>15</v>
      </c>
      <c r="F85" s="455" t="s">
        <v>298</v>
      </c>
      <c r="G85" s="456">
        <v>31.5</v>
      </c>
      <c r="H85" s="132">
        <f>((G85)*1000)/55</f>
        <v>572.72727272727275</v>
      </c>
      <c r="I85" s="457">
        <v>3670</v>
      </c>
      <c r="J85" s="629">
        <f t="shared" si="20"/>
        <v>304.56431535269712</v>
      </c>
      <c r="K85" s="457">
        <v>44.1</v>
      </c>
      <c r="L85" s="629">
        <f t="shared" si="19"/>
        <v>616.36828644501281</v>
      </c>
      <c r="M85" s="445">
        <f t="shared" si="16"/>
        <v>1493.6598745249826</v>
      </c>
      <c r="N85" s="73">
        <v>9</v>
      </c>
      <c r="O85" s="458" t="s">
        <v>203</v>
      </c>
      <c r="P85" s="520"/>
      <c r="R85" s="55"/>
      <c r="S85" s="63"/>
      <c r="T85" s="63"/>
      <c r="U85" s="63"/>
      <c r="V85" s="63"/>
      <c r="W85" s="63"/>
      <c r="X85" s="63"/>
      <c r="Y85" s="225"/>
    </row>
    <row r="86" spans="1:25" s="78" customFormat="1" ht="15" customHeight="1" x14ac:dyDescent="0.25">
      <c r="A86" s="439">
        <v>10</v>
      </c>
      <c r="B86" s="455" t="s">
        <v>246</v>
      </c>
      <c r="C86" s="455" t="s">
        <v>42</v>
      </c>
      <c r="D86" s="455" t="s">
        <v>5</v>
      </c>
      <c r="E86" s="455" t="s">
        <v>26</v>
      </c>
      <c r="F86" s="455" t="s">
        <v>299</v>
      </c>
      <c r="G86" s="456">
        <v>38.5</v>
      </c>
      <c r="H86" s="132">
        <f t="shared" si="17"/>
        <v>700</v>
      </c>
      <c r="I86" s="457">
        <v>3460</v>
      </c>
      <c r="J86" s="629">
        <f t="shared" si="20"/>
        <v>287.13692946058092</v>
      </c>
      <c r="K86" s="459">
        <v>37</v>
      </c>
      <c r="L86" s="629">
        <f t="shared" si="19"/>
        <v>434.78260869565219</v>
      </c>
      <c r="M86" s="445">
        <f t="shared" si="16"/>
        <v>1421.9195381562331</v>
      </c>
      <c r="N86" s="73">
        <v>10</v>
      </c>
      <c r="O86" s="458" t="s">
        <v>232</v>
      </c>
      <c r="P86" s="520"/>
      <c r="R86" s="55"/>
      <c r="S86" s="63"/>
      <c r="T86" s="63"/>
      <c r="U86" s="63"/>
      <c r="V86" s="63"/>
      <c r="W86" s="63"/>
      <c r="X86" s="63"/>
      <c r="Y86" s="225"/>
    </row>
    <row r="87" spans="1:25" s="78" customFormat="1" ht="15" customHeight="1" x14ac:dyDescent="0.25">
      <c r="A87" s="439">
        <v>11</v>
      </c>
      <c r="B87" s="455" t="s">
        <v>192</v>
      </c>
      <c r="C87" s="455" t="s">
        <v>42</v>
      </c>
      <c r="D87" s="455" t="s">
        <v>5</v>
      </c>
      <c r="E87" s="455" t="s">
        <v>10</v>
      </c>
      <c r="F87" s="455" t="s">
        <v>300</v>
      </c>
      <c r="G87" s="456">
        <v>32</v>
      </c>
      <c r="H87" s="132">
        <f t="shared" si="17"/>
        <v>581.81818181818187</v>
      </c>
      <c r="I87" s="457">
        <v>4830</v>
      </c>
      <c r="J87" s="629">
        <f t="shared" si="20"/>
        <v>400.82987551867222</v>
      </c>
      <c r="K87" s="459">
        <v>32</v>
      </c>
      <c r="L87" s="629">
        <f t="shared" si="19"/>
        <v>306.90537084398977</v>
      </c>
      <c r="M87" s="445">
        <f t="shared" si="16"/>
        <v>1289.5534281808439</v>
      </c>
      <c r="N87" s="74">
        <v>11</v>
      </c>
      <c r="O87" s="458" t="s">
        <v>53</v>
      </c>
      <c r="P87" s="520"/>
      <c r="R87" s="55"/>
      <c r="S87" s="63"/>
      <c r="T87" s="63"/>
      <c r="U87" s="63"/>
      <c r="V87" s="63"/>
      <c r="W87" s="63"/>
      <c r="X87" s="63"/>
      <c r="Y87" s="225"/>
    </row>
    <row r="88" spans="1:25" s="78" customFormat="1" ht="15" customHeight="1" thickBot="1" x14ac:dyDescent="0.3">
      <c r="A88" s="634">
        <v>12</v>
      </c>
      <c r="B88" s="635" t="s">
        <v>301</v>
      </c>
      <c r="C88" s="635" t="s">
        <v>52</v>
      </c>
      <c r="D88" s="635" t="s">
        <v>5</v>
      </c>
      <c r="E88" s="635" t="s">
        <v>14</v>
      </c>
      <c r="F88" s="635" t="s">
        <v>280</v>
      </c>
      <c r="G88" s="636">
        <v>40</v>
      </c>
      <c r="H88" s="853">
        <f t="shared" ref="H88:H94" si="21">((G88)*1000)/55</f>
        <v>727.27272727272725</v>
      </c>
      <c r="I88" s="637">
        <v>2380</v>
      </c>
      <c r="J88" s="638">
        <f t="shared" si="20"/>
        <v>197.51037344398341</v>
      </c>
      <c r="K88" s="639">
        <v>34</v>
      </c>
      <c r="L88" s="638">
        <f t="shared" si="19"/>
        <v>358.05626598465471</v>
      </c>
      <c r="M88" s="476">
        <f t="shared" si="16"/>
        <v>1282.8393667013654</v>
      </c>
      <c r="N88" s="75">
        <v>12</v>
      </c>
      <c r="O88" s="640" t="s">
        <v>121</v>
      </c>
      <c r="P88" s="520"/>
      <c r="R88" s="55"/>
      <c r="S88" s="63"/>
      <c r="T88" s="63"/>
      <c r="U88" s="63"/>
      <c r="V88" s="63"/>
      <c r="W88" s="63"/>
      <c r="X88" s="63"/>
      <c r="Y88" s="225"/>
    </row>
    <row r="89" spans="1:25" ht="15" customHeight="1" thickTop="1" x14ac:dyDescent="0.25">
      <c r="A89" s="633">
        <v>13</v>
      </c>
      <c r="B89" s="32" t="s">
        <v>201</v>
      </c>
      <c r="C89" s="53">
        <v>2011</v>
      </c>
      <c r="D89" s="416" t="s">
        <v>5</v>
      </c>
      <c r="E89" s="460" t="s">
        <v>9</v>
      </c>
      <c r="F89" s="461" t="s">
        <v>291</v>
      </c>
      <c r="G89" s="462">
        <v>28.5</v>
      </c>
      <c r="H89" s="132">
        <f t="shared" si="21"/>
        <v>518.18181818181813</v>
      </c>
      <c r="I89" s="463">
        <v>3180</v>
      </c>
      <c r="J89" s="617">
        <f>I89*1000/12050</f>
        <v>263.90041493775931</v>
      </c>
      <c r="K89" s="105">
        <v>30.5</v>
      </c>
      <c r="L89" s="630">
        <f>(K89-20)*1000/39.1</f>
        <v>268.54219948849106</v>
      </c>
      <c r="M89" s="399">
        <f t="shared" si="16"/>
        <v>1050.6244326080687</v>
      </c>
      <c r="N89" s="96"/>
      <c r="O89" s="464" t="s">
        <v>104</v>
      </c>
      <c r="P89" s="229"/>
      <c r="R89" s="157"/>
      <c r="S89" s="128"/>
      <c r="T89" s="59"/>
      <c r="U89" s="128"/>
      <c r="V89" s="137"/>
      <c r="W89" s="167"/>
      <c r="X89" s="130"/>
    </row>
    <row r="90" spans="1:25" ht="15" customHeight="1" x14ac:dyDescent="0.25">
      <c r="A90" s="439">
        <v>14</v>
      </c>
      <c r="B90" s="10" t="s">
        <v>302</v>
      </c>
      <c r="C90" s="235">
        <v>2009</v>
      </c>
      <c r="D90" s="235" t="s">
        <v>5</v>
      </c>
      <c r="E90" s="125" t="s">
        <v>9</v>
      </c>
      <c r="F90" s="465" t="s">
        <v>300</v>
      </c>
      <c r="G90" s="466">
        <v>32</v>
      </c>
      <c r="H90" s="132">
        <f t="shared" si="21"/>
        <v>581.81818181818187</v>
      </c>
      <c r="I90" s="467">
        <v>2920</v>
      </c>
      <c r="J90" s="616">
        <f t="shared" si="20"/>
        <v>242.32365145228215</v>
      </c>
      <c r="K90" s="468">
        <v>17.8</v>
      </c>
      <c r="L90" s="631">
        <v>0</v>
      </c>
      <c r="M90" s="445">
        <f>H90+J90+L90</f>
        <v>824.14183327046408</v>
      </c>
      <c r="N90" s="168"/>
      <c r="O90" s="470" t="s">
        <v>104</v>
      </c>
      <c r="P90" s="229"/>
      <c r="R90" s="157"/>
      <c r="S90" s="128"/>
      <c r="T90" s="59"/>
      <c r="U90" s="128"/>
      <c r="V90" s="137"/>
      <c r="W90" s="167"/>
      <c r="X90" s="130"/>
    </row>
    <row r="91" spans="1:25" ht="15" customHeight="1" x14ac:dyDescent="0.25">
      <c r="A91" s="439">
        <v>15</v>
      </c>
      <c r="B91" s="10" t="s">
        <v>161</v>
      </c>
      <c r="C91" s="235">
        <v>2012</v>
      </c>
      <c r="D91" s="235" t="s">
        <v>6</v>
      </c>
      <c r="E91" s="125" t="s">
        <v>9</v>
      </c>
      <c r="F91" s="465" t="s">
        <v>303</v>
      </c>
      <c r="G91" s="466">
        <v>12</v>
      </c>
      <c r="H91" s="132">
        <f t="shared" si="21"/>
        <v>218.18181818181819</v>
      </c>
      <c r="I91" s="471">
        <v>4010</v>
      </c>
      <c r="J91" s="616">
        <f t="shared" si="20"/>
        <v>332.78008298755185</v>
      </c>
      <c r="K91" s="468">
        <v>27.2</v>
      </c>
      <c r="L91" s="631">
        <f>(K91-20)*1000/39.1</f>
        <v>184.14322250639384</v>
      </c>
      <c r="M91" s="445">
        <f>H91+J91+L91</f>
        <v>735.10512367576393</v>
      </c>
      <c r="N91" s="97"/>
      <c r="O91" s="470" t="s">
        <v>104</v>
      </c>
      <c r="P91" s="229"/>
      <c r="R91" s="157"/>
      <c r="S91" s="128"/>
      <c r="T91" s="59"/>
      <c r="U91" s="128"/>
      <c r="V91" s="137"/>
      <c r="W91" s="167"/>
      <c r="X91" s="130"/>
    </row>
    <row r="92" spans="1:25" ht="15" customHeight="1" x14ac:dyDescent="0.25">
      <c r="A92" s="439">
        <v>16</v>
      </c>
      <c r="B92" s="10" t="s">
        <v>196</v>
      </c>
      <c r="C92" s="235">
        <v>2014</v>
      </c>
      <c r="D92" s="235" t="s">
        <v>7</v>
      </c>
      <c r="E92" s="125" t="s">
        <v>9</v>
      </c>
      <c r="F92" s="465" t="s">
        <v>303</v>
      </c>
      <c r="G92" s="466">
        <v>12</v>
      </c>
      <c r="H92" s="132">
        <f t="shared" si="21"/>
        <v>218.18181818181819</v>
      </c>
      <c r="I92" s="467">
        <v>3820</v>
      </c>
      <c r="J92" s="616">
        <f t="shared" si="20"/>
        <v>317.01244813278009</v>
      </c>
      <c r="K92" s="468">
        <v>21.5</v>
      </c>
      <c r="L92" s="631">
        <f>(K92-20)*1000/39.1</f>
        <v>38.363171355498721</v>
      </c>
      <c r="M92" s="445">
        <f>H92+J92+L92</f>
        <v>573.55743767009699</v>
      </c>
      <c r="N92" s="97"/>
      <c r="O92" s="470" t="s">
        <v>104</v>
      </c>
      <c r="P92" s="229"/>
      <c r="R92" s="156"/>
      <c r="S92" s="128"/>
      <c r="T92" s="59"/>
      <c r="U92" s="128"/>
      <c r="V92" s="137"/>
      <c r="W92" s="169"/>
      <c r="X92" s="130"/>
    </row>
    <row r="93" spans="1:25" ht="15" customHeight="1" x14ac:dyDescent="0.25">
      <c r="A93" s="439">
        <v>17</v>
      </c>
      <c r="B93" s="10" t="s">
        <v>200</v>
      </c>
      <c r="C93" s="235">
        <v>2013</v>
      </c>
      <c r="D93" s="24" t="s">
        <v>6</v>
      </c>
      <c r="E93" s="125" t="s">
        <v>9</v>
      </c>
      <c r="F93" s="465" t="s">
        <v>303</v>
      </c>
      <c r="G93" s="466">
        <v>12</v>
      </c>
      <c r="H93" s="132">
        <f t="shared" si="21"/>
        <v>218.18181818181819</v>
      </c>
      <c r="I93" s="467">
        <v>3240</v>
      </c>
      <c r="J93" s="616">
        <f t="shared" si="20"/>
        <v>268.87966804979254</v>
      </c>
      <c r="K93" s="468">
        <v>22.2</v>
      </c>
      <c r="L93" s="631">
        <f>(K93-20)*1000/39.1</f>
        <v>56.265984654731433</v>
      </c>
      <c r="M93" s="445">
        <f>H93+J93+L93</f>
        <v>543.32747088634221</v>
      </c>
      <c r="N93" s="168"/>
      <c r="O93" s="470" t="s">
        <v>104</v>
      </c>
      <c r="P93" s="229"/>
      <c r="R93" s="234"/>
      <c r="S93" s="128"/>
      <c r="T93" s="59"/>
      <c r="U93" s="128"/>
      <c r="V93" s="137"/>
      <c r="W93" s="169"/>
      <c r="X93" s="130"/>
    </row>
    <row r="94" spans="1:25" ht="15" customHeight="1" thickBot="1" x14ac:dyDescent="0.3">
      <c r="A94" s="439">
        <v>18</v>
      </c>
      <c r="B94" s="94" t="s">
        <v>198</v>
      </c>
      <c r="C94" s="31">
        <v>2014</v>
      </c>
      <c r="D94" s="31" t="s">
        <v>7</v>
      </c>
      <c r="E94" s="155" t="s">
        <v>9</v>
      </c>
      <c r="F94" s="472" t="s">
        <v>304</v>
      </c>
      <c r="G94" s="473">
        <v>8</v>
      </c>
      <c r="H94" s="132">
        <f t="shared" si="21"/>
        <v>145.45454545454547</v>
      </c>
      <c r="I94" s="474">
        <v>3600</v>
      </c>
      <c r="J94" s="626">
        <f t="shared" si="20"/>
        <v>298.75518672199172</v>
      </c>
      <c r="K94" s="475">
        <v>21.8</v>
      </c>
      <c r="L94" s="632">
        <f>(K94-20)*1000/39.1</f>
        <v>46.035805626598481</v>
      </c>
      <c r="M94" s="476">
        <f>H94+J94+L94</f>
        <v>490.24553780313562</v>
      </c>
      <c r="N94" s="477"/>
      <c r="O94" s="478" t="s">
        <v>104</v>
      </c>
      <c r="P94" s="229"/>
      <c r="R94" s="121"/>
      <c r="S94" s="128"/>
      <c r="T94" s="59"/>
      <c r="U94" s="128"/>
      <c r="V94" s="137"/>
      <c r="W94" s="169"/>
      <c r="X94" s="130"/>
    </row>
    <row r="95" spans="1:25" s="176" customFormat="1" ht="12.75" customHeight="1" thickTop="1" x14ac:dyDescent="0.25">
      <c r="A95" s="159"/>
      <c r="B95" s="985" t="s">
        <v>118</v>
      </c>
      <c r="C95" s="985"/>
      <c r="D95" s="985"/>
      <c r="E95" s="985"/>
      <c r="F95" s="985"/>
      <c r="G95" s="985"/>
      <c r="H95" s="985"/>
      <c r="I95" s="985"/>
      <c r="J95" s="985"/>
      <c r="K95" s="985"/>
      <c r="L95" s="985"/>
      <c r="M95" s="985"/>
      <c r="N95" s="985"/>
      <c r="O95" s="985"/>
      <c r="P95" s="170"/>
      <c r="Q95"/>
      <c r="R95" s="171"/>
      <c r="S95" s="170"/>
      <c r="T95" s="172"/>
      <c r="U95" s="170"/>
      <c r="V95" s="170"/>
      <c r="W95" s="173"/>
      <c r="X95" s="174"/>
      <c r="Y95" s="175"/>
    </row>
    <row r="96" spans="1:25" s="176" customFormat="1" ht="12.75" customHeight="1" x14ac:dyDescent="0.25">
      <c r="A96" s="159"/>
      <c r="B96" s="160" t="s">
        <v>119</v>
      </c>
      <c r="C96" s="177"/>
      <c r="D96" s="177"/>
      <c r="E96" s="177"/>
      <c r="F96" s="177"/>
      <c r="G96" s="178"/>
      <c r="H96" s="177"/>
      <c r="I96" s="179"/>
      <c r="J96" s="177"/>
      <c r="K96" s="177"/>
      <c r="L96" s="177"/>
      <c r="M96" s="98"/>
      <c r="N96" s="180"/>
      <c r="O96" s="181"/>
      <c r="P96" s="170"/>
      <c r="Q96"/>
      <c r="R96" s="171"/>
      <c r="S96" s="170"/>
      <c r="T96" s="172"/>
      <c r="U96" s="170"/>
      <c r="V96" s="170"/>
      <c r="W96" s="173"/>
      <c r="X96" s="174"/>
      <c r="Y96" s="175"/>
    </row>
    <row r="97" spans="1:25" s="176" customFormat="1" ht="12.75" customHeight="1" x14ac:dyDescent="0.25">
      <c r="A97" s="182"/>
      <c r="B97" s="182" t="s">
        <v>127</v>
      </c>
      <c r="C97" s="183"/>
      <c r="D97" s="160"/>
      <c r="E97" s="160"/>
      <c r="F97" s="183"/>
      <c r="G97" s="184"/>
      <c r="H97" s="160"/>
      <c r="I97" s="158" t="s">
        <v>104</v>
      </c>
      <c r="J97" s="159" t="s">
        <v>120</v>
      </c>
      <c r="K97" s="160"/>
      <c r="L97" s="160"/>
      <c r="M97" s="185"/>
      <c r="N97" s="186"/>
      <c r="O97" s="181"/>
      <c r="P97" s="170"/>
      <c r="Q97"/>
      <c r="R97" s="171"/>
      <c r="S97" s="170"/>
      <c r="T97" s="172"/>
      <c r="U97" s="170"/>
      <c r="V97" s="170"/>
      <c r="W97" s="173"/>
      <c r="X97" s="174"/>
      <c r="Y97" s="175"/>
    </row>
    <row r="98" spans="1:25" s="176" customFormat="1" ht="12.75" customHeight="1" x14ac:dyDescent="0.25">
      <c r="A98" s="182"/>
      <c r="B98" s="159" t="s">
        <v>282</v>
      </c>
      <c r="C98" s="183"/>
      <c r="D98" s="160"/>
      <c r="E98" s="160"/>
      <c r="F98" s="183"/>
      <c r="G98" s="184"/>
      <c r="H98" s="160"/>
      <c r="I98" s="158"/>
      <c r="J98" s="159"/>
      <c r="K98" s="160"/>
      <c r="L98" s="160"/>
      <c r="M98" s="185"/>
      <c r="N98" s="186"/>
      <c r="O98" s="181"/>
      <c r="P98" s="170"/>
      <c r="Q98"/>
      <c r="R98" s="171"/>
      <c r="S98" s="170"/>
      <c r="T98" s="172"/>
      <c r="U98" s="170"/>
      <c r="V98" s="170"/>
      <c r="W98" s="173"/>
      <c r="X98" s="174"/>
      <c r="Y98" s="175"/>
    </row>
    <row r="99" spans="1:25" s="176" customFormat="1" ht="12.75" customHeight="1" x14ac:dyDescent="0.25">
      <c r="A99" s="182"/>
      <c r="C99" s="183"/>
      <c r="D99" s="160"/>
      <c r="E99" s="160"/>
      <c r="F99" s="183"/>
      <c r="G99" s="184"/>
      <c r="H99" s="160"/>
      <c r="I99" s="158"/>
      <c r="J99" s="159"/>
      <c r="K99" s="160"/>
      <c r="L99" s="160"/>
      <c r="M99" s="185"/>
      <c r="N99" s="186"/>
      <c r="O99" s="181"/>
      <c r="P99" s="170"/>
      <c r="Q99"/>
      <c r="R99" s="171"/>
      <c r="S99" s="170"/>
      <c r="T99" s="172"/>
      <c r="U99" s="170"/>
      <c r="V99" s="170"/>
      <c r="W99" s="173"/>
      <c r="X99" s="174"/>
      <c r="Y99" s="175"/>
    </row>
    <row r="100" spans="1:25" s="176" customFormat="1" ht="12.75" customHeight="1" x14ac:dyDescent="0.25">
      <c r="A100" s="87"/>
      <c r="B100" s="87" t="s">
        <v>292</v>
      </c>
      <c r="C100" s="90"/>
      <c r="D100" s="90"/>
      <c r="E100" s="90"/>
      <c r="F100" s="90"/>
      <c r="G100" s="90"/>
      <c r="H100" s="90"/>
      <c r="I100" s="479"/>
      <c r="J100" s="90"/>
      <c r="K100" s="90"/>
      <c r="L100" s="90"/>
      <c r="M100" s="90"/>
      <c r="N100" s="87"/>
      <c r="O100" s="186"/>
      <c r="P100" s="480"/>
      <c r="Q100"/>
      <c r="R100" s="171"/>
      <c r="S100" s="170"/>
      <c r="T100" s="172"/>
      <c r="U100" s="170"/>
      <c r="V100" s="170"/>
      <c r="W100" s="173"/>
      <c r="X100" s="174"/>
      <c r="Y100" s="175"/>
    </row>
    <row r="101" spans="1:25" ht="12" customHeight="1" x14ac:dyDescent="0.25">
      <c r="A101" s="481" t="s">
        <v>305</v>
      </c>
      <c r="B101" s="440" t="s">
        <v>306</v>
      </c>
      <c r="C101" s="440" t="s">
        <v>47</v>
      </c>
      <c r="D101" s="440" t="s">
        <v>5</v>
      </c>
      <c r="E101" s="440" t="s">
        <v>116</v>
      </c>
      <c r="F101" s="440" t="s">
        <v>307</v>
      </c>
      <c r="G101" s="521">
        <v>12</v>
      </c>
      <c r="H101" s="443">
        <f>((G101)*1000)/55</f>
        <v>218.18181818181819</v>
      </c>
      <c r="I101" s="440">
        <v>7070</v>
      </c>
      <c r="J101" s="443">
        <f>I101*1000/12050</f>
        <v>586.72199170124486</v>
      </c>
      <c r="K101" s="440">
        <v>38.1</v>
      </c>
      <c r="L101" s="469">
        <f>(K101-20)*1000/39.1</f>
        <v>462.91560102301787</v>
      </c>
      <c r="M101" s="440">
        <v>1276.06</v>
      </c>
      <c r="N101" s="440"/>
      <c r="O101" s="47" t="s">
        <v>53</v>
      </c>
      <c r="P101"/>
      <c r="R101" s="190"/>
      <c r="T101" s="191"/>
      <c r="U101" s="233"/>
      <c r="V101" s="233"/>
      <c r="W101" s="192"/>
      <c r="X101" s="102"/>
    </row>
    <row r="102" spans="1:25" ht="12" customHeight="1" x14ac:dyDescent="0.2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R102" s="190"/>
      <c r="T102" s="191"/>
      <c r="U102" s="233"/>
      <c r="V102" s="233"/>
      <c r="W102" s="192"/>
      <c r="X102" s="102"/>
    </row>
    <row r="103" spans="1:25" ht="12" customHeight="1" x14ac:dyDescent="0.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R103" s="190"/>
      <c r="T103" s="191"/>
      <c r="U103" s="233"/>
      <c r="V103" s="233"/>
      <c r="W103" s="192"/>
      <c r="X103" s="102"/>
    </row>
    <row r="104" spans="1:25" ht="12" customHeight="1" x14ac:dyDescent="0.2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R104" s="190"/>
      <c r="T104" s="191"/>
      <c r="U104" s="233"/>
      <c r="V104" s="233"/>
      <c r="W104" s="192"/>
      <c r="X104" s="102"/>
    </row>
    <row r="105" spans="1:25" ht="12" customHeight="1" x14ac:dyDescent="0.2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R105" s="190"/>
      <c r="T105" s="191"/>
      <c r="U105" s="233"/>
      <c r="V105" s="233"/>
      <c r="W105" s="192"/>
      <c r="X105" s="102"/>
    </row>
    <row r="106" spans="1:25" ht="12" customHeight="1" x14ac:dyDescent="0.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R106" s="190"/>
      <c r="T106" s="191"/>
      <c r="U106" s="233"/>
      <c r="V106" s="233"/>
      <c r="W106" s="192"/>
      <c r="X106" s="102"/>
    </row>
    <row r="107" spans="1:25" ht="12" customHeight="1" x14ac:dyDescent="0.2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R107" s="190"/>
      <c r="T107" s="191"/>
      <c r="U107" s="233"/>
      <c r="V107" s="233"/>
      <c r="W107" s="192"/>
      <c r="X107" s="102"/>
    </row>
    <row r="108" spans="1:25" x14ac:dyDescent="0.25">
      <c r="A108" s="864" t="s">
        <v>18</v>
      </c>
      <c r="B108" s="864"/>
      <c r="C108" s="864"/>
      <c r="D108" s="864"/>
      <c r="E108" s="864"/>
      <c r="F108" s="864"/>
      <c r="G108" s="864"/>
      <c r="H108" s="864"/>
      <c r="I108" s="864"/>
      <c r="J108" s="864"/>
      <c r="K108" s="864"/>
      <c r="L108" s="864"/>
      <c r="M108" s="864"/>
      <c r="N108" s="864"/>
      <c r="O108" s="864"/>
      <c r="P108"/>
      <c r="R108"/>
      <c r="S108"/>
      <c r="T108"/>
      <c r="U108"/>
      <c r="V108"/>
      <c r="W108"/>
      <c r="X108"/>
      <c r="Y108"/>
    </row>
    <row r="109" spans="1:25" x14ac:dyDescent="0.25">
      <c r="A109" s="864" t="s">
        <v>429</v>
      </c>
      <c r="B109" s="864"/>
      <c r="C109" s="864"/>
      <c r="D109" s="864"/>
      <c r="E109" s="864"/>
      <c r="F109" s="864"/>
      <c r="G109" s="864"/>
      <c r="H109" s="864"/>
      <c r="I109" s="864"/>
      <c r="J109" s="864"/>
      <c r="K109" s="864"/>
      <c r="L109" s="864"/>
      <c r="M109" s="864"/>
      <c r="N109" s="864"/>
      <c r="O109" s="864"/>
      <c r="P109"/>
      <c r="R109"/>
      <c r="S109"/>
      <c r="T109"/>
      <c r="U109"/>
      <c r="V109"/>
      <c r="W109"/>
      <c r="X109"/>
      <c r="Y109"/>
    </row>
    <row r="110" spans="1:25" x14ac:dyDescent="0.25">
      <c r="A110" s="864" t="s">
        <v>70</v>
      </c>
      <c r="B110" s="864"/>
      <c r="C110" s="864"/>
      <c r="D110" s="864"/>
      <c r="E110" s="864"/>
      <c r="F110" s="864"/>
      <c r="G110" s="864"/>
      <c r="H110" s="864"/>
      <c r="I110" s="864"/>
      <c r="J110" s="864"/>
      <c r="K110" s="864"/>
      <c r="L110" s="864"/>
      <c r="M110" s="864"/>
      <c r="N110" s="864"/>
      <c r="O110" s="864"/>
      <c r="P110"/>
      <c r="R110"/>
      <c r="S110"/>
      <c r="T110"/>
      <c r="U110"/>
      <c r="V110"/>
      <c r="W110"/>
      <c r="X110"/>
      <c r="Y110"/>
    </row>
    <row r="111" spans="1:25" x14ac:dyDescent="0.25">
      <c r="A111" s="87"/>
      <c r="B111" s="103"/>
      <c r="C111" s="68"/>
      <c r="D111" s="68"/>
      <c r="E111" s="68"/>
      <c r="F111" s="522"/>
      <c r="G111" s="68"/>
      <c r="H111" s="68" t="s">
        <v>308</v>
      </c>
      <c r="I111" s="163"/>
      <c r="J111" s="68"/>
      <c r="K111" s="68"/>
      <c r="L111" s="68"/>
      <c r="M111" s="68"/>
      <c r="N111" s="19"/>
      <c r="O111" s="181"/>
      <c r="P111"/>
      <c r="R111"/>
      <c r="S111"/>
      <c r="T111"/>
      <c r="U111"/>
      <c r="V111"/>
      <c r="W111"/>
      <c r="X111"/>
      <c r="Y111"/>
    </row>
    <row r="112" spans="1:25" ht="21" customHeight="1" x14ac:dyDescent="0.25">
      <c r="A112" s="962" t="s">
        <v>308</v>
      </c>
      <c r="B112" s="963"/>
      <c r="C112" s="986" t="s">
        <v>71</v>
      </c>
      <c r="D112" s="987" t="s">
        <v>72</v>
      </c>
      <c r="E112" s="987" t="s">
        <v>17</v>
      </c>
      <c r="F112" s="988" t="s">
        <v>73</v>
      </c>
      <c r="G112" s="988"/>
      <c r="H112" s="988"/>
      <c r="I112" s="989" t="s">
        <v>74</v>
      </c>
      <c r="J112" s="989"/>
      <c r="K112" s="989" t="s">
        <v>75</v>
      </c>
      <c r="L112" s="989"/>
      <c r="M112" s="990" t="s">
        <v>76</v>
      </c>
      <c r="N112" s="991" t="s">
        <v>77</v>
      </c>
      <c r="O112" s="992" t="s">
        <v>78</v>
      </c>
      <c r="P112"/>
      <c r="R112"/>
      <c r="S112"/>
      <c r="T112"/>
      <c r="U112"/>
      <c r="V112"/>
      <c r="W112"/>
      <c r="X112"/>
      <c r="Y112"/>
    </row>
    <row r="113" spans="1:25" ht="38.25" customHeight="1" x14ac:dyDescent="0.25">
      <c r="A113" s="482" t="s">
        <v>20</v>
      </c>
      <c r="B113" s="483" t="s">
        <v>21</v>
      </c>
      <c r="C113" s="986"/>
      <c r="D113" s="987"/>
      <c r="E113" s="987"/>
      <c r="F113" s="224" t="s">
        <v>79</v>
      </c>
      <c r="G113" s="224" t="s">
        <v>80</v>
      </c>
      <c r="H113" s="194" t="s">
        <v>83</v>
      </c>
      <c r="I113" s="222" t="s">
        <v>81</v>
      </c>
      <c r="J113" s="194" t="s">
        <v>84</v>
      </c>
      <c r="K113" s="222" t="s">
        <v>82</v>
      </c>
      <c r="L113" s="194" t="s">
        <v>84</v>
      </c>
      <c r="M113" s="990"/>
      <c r="N113" s="991"/>
      <c r="O113" s="992"/>
      <c r="P113"/>
      <c r="R113"/>
      <c r="S113"/>
      <c r="T113"/>
      <c r="U113"/>
      <c r="V113"/>
      <c r="W113"/>
      <c r="X113"/>
      <c r="Y113"/>
    </row>
    <row r="114" spans="1:25" ht="13.5" customHeight="1" x14ac:dyDescent="0.25">
      <c r="A114" s="484" t="s">
        <v>85</v>
      </c>
      <c r="B114" s="485" t="s">
        <v>209</v>
      </c>
      <c r="C114" s="485" t="s">
        <v>60</v>
      </c>
      <c r="D114" s="70" t="s">
        <v>6</v>
      </c>
      <c r="E114" s="486" t="s">
        <v>12</v>
      </c>
      <c r="F114" s="487" t="s">
        <v>54</v>
      </c>
      <c r="G114" s="488">
        <v>44</v>
      </c>
      <c r="H114" s="209">
        <f t="shared" ref="H114:H129" si="22">((G114)*1000)/56</f>
        <v>785.71428571428567</v>
      </c>
      <c r="I114" s="46">
        <v>3900</v>
      </c>
      <c r="J114" s="209">
        <f t="shared" ref="J114:J129" si="23">(I114*1000)/6630</f>
        <v>588.23529411764707</v>
      </c>
      <c r="K114" s="46">
        <v>29.9</v>
      </c>
      <c r="L114" s="209">
        <f t="shared" ref="L114:L125" si="24">(K114-10)*1000/25.3</f>
        <v>786.56126482213438</v>
      </c>
      <c r="M114" s="618">
        <f t="shared" ref="M114:M129" si="25">H114+J114+L114</f>
        <v>2160.5108446540671</v>
      </c>
      <c r="N114" s="153">
        <v>1</v>
      </c>
      <c r="O114" s="489" t="s">
        <v>113</v>
      </c>
      <c r="P114"/>
      <c r="R114"/>
      <c r="S114"/>
      <c r="T114"/>
      <c r="U114"/>
      <c r="V114"/>
      <c r="W114"/>
      <c r="X114"/>
      <c r="Y114"/>
    </row>
    <row r="115" spans="1:25" ht="13.5" customHeight="1" x14ac:dyDescent="0.25">
      <c r="A115" s="484" t="s">
        <v>87</v>
      </c>
      <c r="B115" s="581" t="s">
        <v>161</v>
      </c>
      <c r="C115" s="40">
        <v>2012</v>
      </c>
      <c r="D115" s="40" t="s">
        <v>6</v>
      </c>
      <c r="E115" s="593" t="s">
        <v>9</v>
      </c>
      <c r="F115" s="594" t="s">
        <v>309</v>
      </c>
      <c r="G115" s="595">
        <v>38</v>
      </c>
      <c r="H115" s="612">
        <f t="shared" si="22"/>
        <v>678.57142857142856</v>
      </c>
      <c r="I115" s="596">
        <v>4010</v>
      </c>
      <c r="J115" s="612">
        <f t="shared" si="23"/>
        <v>604.82654600301657</v>
      </c>
      <c r="K115" s="582">
        <v>27.2</v>
      </c>
      <c r="L115" s="612">
        <f t="shared" si="24"/>
        <v>679.84189723320151</v>
      </c>
      <c r="M115" s="619">
        <f t="shared" si="25"/>
        <v>1963.2398718076465</v>
      </c>
      <c r="N115" s="597">
        <v>2</v>
      </c>
      <c r="O115" s="598" t="s">
        <v>104</v>
      </c>
      <c r="P115"/>
      <c r="R115"/>
      <c r="S115"/>
      <c r="T115"/>
      <c r="U115"/>
      <c r="V115"/>
      <c r="W115"/>
      <c r="X115"/>
      <c r="Y115"/>
    </row>
    <row r="116" spans="1:25" ht="13.5" customHeight="1" x14ac:dyDescent="0.25">
      <c r="A116" s="484" t="s">
        <v>88</v>
      </c>
      <c r="B116" s="485" t="s">
        <v>205</v>
      </c>
      <c r="C116" s="485" t="s">
        <v>58</v>
      </c>
      <c r="D116" s="70" t="s">
        <v>6</v>
      </c>
      <c r="E116" s="486" t="s">
        <v>13</v>
      </c>
      <c r="F116" s="487" t="s">
        <v>310</v>
      </c>
      <c r="G116" s="490">
        <v>42.5</v>
      </c>
      <c r="H116" s="209">
        <f t="shared" si="22"/>
        <v>758.92857142857144</v>
      </c>
      <c r="I116" s="46">
        <v>2780</v>
      </c>
      <c r="J116" s="209">
        <f t="shared" si="23"/>
        <v>419.30618401206635</v>
      </c>
      <c r="K116" s="46">
        <v>29.6</v>
      </c>
      <c r="L116" s="209">
        <f t="shared" si="24"/>
        <v>774.703557312253</v>
      </c>
      <c r="M116" s="618">
        <f t="shared" si="25"/>
        <v>1952.9383127528909</v>
      </c>
      <c r="N116" s="83">
        <v>3</v>
      </c>
      <c r="O116" s="489" t="s">
        <v>53</v>
      </c>
      <c r="P116"/>
      <c r="R116"/>
      <c r="S116"/>
      <c r="T116"/>
      <c r="U116"/>
      <c r="V116"/>
      <c r="W116"/>
      <c r="X116"/>
      <c r="Y116"/>
    </row>
    <row r="117" spans="1:25" ht="13.5" customHeight="1" x14ac:dyDescent="0.25">
      <c r="A117" s="484" t="s">
        <v>89</v>
      </c>
      <c r="B117" s="485" t="s">
        <v>257</v>
      </c>
      <c r="C117" s="485" t="s">
        <v>60</v>
      </c>
      <c r="D117" s="70" t="s">
        <v>6</v>
      </c>
      <c r="E117" s="486" t="s">
        <v>62</v>
      </c>
      <c r="F117" s="487" t="s">
        <v>311</v>
      </c>
      <c r="G117" s="491">
        <v>40.5</v>
      </c>
      <c r="H117" s="209">
        <f t="shared" si="22"/>
        <v>723.21428571428567</v>
      </c>
      <c r="I117" s="46">
        <v>1970</v>
      </c>
      <c r="J117" s="209">
        <f t="shared" si="23"/>
        <v>297.13423831070889</v>
      </c>
      <c r="K117" s="46">
        <v>30.6</v>
      </c>
      <c r="L117" s="209">
        <f t="shared" si="24"/>
        <v>814.22924901185763</v>
      </c>
      <c r="M117" s="618">
        <f t="shared" si="25"/>
        <v>1834.5777730368522</v>
      </c>
      <c r="N117" s="71">
        <v>4</v>
      </c>
      <c r="O117" s="489" t="s">
        <v>63</v>
      </c>
      <c r="P117"/>
      <c r="R117"/>
      <c r="S117"/>
      <c r="T117"/>
      <c r="U117"/>
      <c r="V117"/>
      <c r="W117"/>
      <c r="X117"/>
      <c r="Y117"/>
    </row>
    <row r="118" spans="1:25" ht="13.5" customHeight="1" x14ac:dyDescent="0.25">
      <c r="A118" s="484" t="s">
        <v>90</v>
      </c>
      <c r="B118" s="485" t="s">
        <v>258</v>
      </c>
      <c r="C118" s="485" t="s">
        <v>60</v>
      </c>
      <c r="D118" s="223" t="s">
        <v>6</v>
      </c>
      <c r="E118" s="486" t="s">
        <v>12</v>
      </c>
      <c r="F118" s="487" t="s">
        <v>312</v>
      </c>
      <c r="G118" s="491">
        <v>39.5</v>
      </c>
      <c r="H118" s="613">
        <f t="shared" si="22"/>
        <v>705.35714285714289</v>
      </c>
      <c r="I118" s="46">
        <v>2550</v>
      </c>
      <c r="J118" s="613">
        <f t="shared" si="23"/>
        <v>384.61538461538464</v>
      </c>
      <c r="K118" s="46">
        <v>28.4</v>
      </c>
      <c r="L118" s="613">
        <f t="shared" si="24"/>
        <v>727.27272727272725</v>
      </c>
      <c r="M118" s="620">
        <f t="shared" si="25"/>
        <v>1817.2452547452547</v>
      </c>
      <c r="N118" s="72">
        <v>5</v>
      </c>
      <c r="O118" s="489" t="s">
        <v>46</v>
      </c>
      <c r="P118"/>
      <c r="R118"/>
      <c r="S118"/>
      <c r="T118"/>
      <c r="U118"/>
      <c r="V118"/>
      <c r="W118"/>
      <c r="X118"/>
      <c r="Y118"/>
    </row>
    <row r="119" spans="1:25" ht="13.5" customHeight="1" x14ac:dyDescent="0.25">
      <c r="A119" s="484" t="s">
        <v>91</v>
      </c>
      <c r="B119" s="581" t="s">
        <v>200</v>
      </c>
      <c r="C119" s="40">
        <v>2013</v>
      </c>
      <c r="D119" s="599" t="s">
        <v>6</v>
      </c>
      <c r="E119" s="600" t="s">
        <v>9</v>
      </c>
      <c r="F119" s="594" t="s">
        <v>309</v>
      </c>
      <c r="G119" s="595">
        <v>38</v>
      </c>
      <c r="H119" s="612">
        <f t="shared" si="22"/>
        <v>678.57142857142856</v>
      </c>
      <c r="I119" s="601">
        <v>3240</v>
      </c>
      <c r="J119" s="612">
        <f t="shared" si="23"/>
        <v>488.68778280542989</v>
      </c>
      <c r="K119" s="582">
        <v>22.2</v>
      </c>
      <c r="L119" s="612">
        <f t="shared" si="24"/>
        <v>482.21343873517787</v>
      </c>
      <c r="M119" s="619">
        <f t="shared" si="25"/>
        <v>1649.4726501120363</v>
      </c>
      <c r="N119" s="602">
        <v>6</v>
      </c>
      <c r="O119" s="598" t="s">
        <v>104</v>
      </c>
      <c r="P119"/>
      <c r="R119"/>
      <c r="S119"/>
      <c r="T119"/>
      <c r="U119"/>
      <c r="V119"/>
      <c r="W119"/>
      <c r="X119"/>
      <c r="Y119"/>
    </row>
    <row r="120" spans="1:25" ht="13.5" customHeight="1" x14ac:dyDescent="0.25">
      <c r="A120" s="484" t="s">
        <v>92</v>
      </c>
      <c r="B120" s="485" t="s">
        <v>210</v>
      </c>
      <c r="C120" s="492" t="s">
        <v>57</v>
      </c>
      <c r="D120" s="223" t="s">
        <v>7</v>
      </c>
      <c r="E120" s="330" t="s">
        <v>16</v>
      </c>
      <c r="F120" s="493" t="s">
        <v>117</v>
      </c>
      <c r="G120" s="488">
        <v>24</v>
      </c>
      <c r="H120" s="209">
        <f t="shared" si="22"/>
        <v>428.57142857142856</v>
      </c>
      <c r="I120" s="494">
        <v>3740</v>
      </c>
      <c r="J120" s="209">
        <f t="shared" si="23"/>
        <v>564.10256410256409</v>
      </c>
      <c r="K120" s="495">
        <v>25</v>
      </c>
      <c r="L120" s="209">
        <f t="shared" si="24"/>
        <v>592.88537549407113</v>
      </c>
      <c r="M120" s="618">
        <f t="shared" si="25"/>
        <v>1585.5593681680639</v>
      </c>
      <c r="N120" s="73">
        <v>7</v>
      </c>
      <c r="O120" s="496" t="s">
        <v>29</v>
      </c>
      <c r="P120"/>
      <c r="R120"/>
      <c r="S120"/>
      <c r="T120"/>
      <c r="U120"/>
      <c r="V120"/>
      <c r="W120"/>
      <c r="X120"/>
      <c r="Y120"/>
    </row>
    <row r="121" spans="1:25" ht="13.5" customHeight="1" x14ac:dyDescent="0.25">
      <c r="A121" s="484" t="s">
        <v>94</v>
      </c>
      <c r="B121" s="581" t="s">
        <v>196</v>
      </c>
      <c r="C121" s="40">
        <v>2014</v>
      </c>
      <c r="D121" s="599" t="s">
        <v>7</v>
      </c>
      <c r="E121" s="600" t="s">
        <v>9</v>
      </c>
      <c r="F121" s="594" t="s">
        <v>313</v>
      </c>
      <c r="G121" s="595">
        <v>31</v>
      </c>
      <c r="H121" s="612">
        <f t="shared" si="22"/>
        <v>553.57142857142856</v>
      </c>
      <c r="I121" s="601">
        <v>3820</v>
      </c>
      <c r="J121" s="612">
        <f t="shared" si="23"/>
        <v>576.16892911010564</v>
      </c>
      <c r="K121" s="582">
        <v>21.5</v>
      </c>
      <c r="L121" s="612">
        <f t="shared" si="24"/>
        <v>454.54545454545456</v>
      </c>
      <c r="M121" s="619">
        <f t="shared" si="25"/>
        <v>1584.2858122269886</v>
      </c>
      <c r="N121" s="603">
        <v>8</v>
      </c>
      <c r="O121" s="598" t="s">
        <v>104</v>
      </c>
      <c r="P121"/>
      <c r="R121"/>
      <c r="S121"/>
      <c r="T121"/>
      <c r="U121"/>
      <c r="V121"/>
      <c r="W121"/>
      <c r="X121"/>
      <c r="Y121"/>
    </row>
    <row r="122" spans="1:25" ht="13.5" customHeight="1" x14ac:dyDescent="0.25">
      <c r="A122" s="484" t="s">
        <v>96</v>
      </c>
      <c r="B122" s="485" t="s">
        <v>259</v>
      </c>
      <c r="C122" s="492" t="s">
        <v>58</v>
      </c>
      <c r="D122" s="93" t="s">
        <v>6</v>
      </c>
      <c r="E122" s="330" t="s">
        <v>12</v>
      </c>
      <c r="F122" s="487" t="s">
        <v>117</v>
      </c>
      <c r="G122" s="497">
        <v>24</v>
      </c>
      <c r="H122" s="613">
        <f t="shared" si="22"/>
        <v>428.57142857142856</v>
      </c>
      <c r="I122" s="46">
        <v>2690</v>
      </c>
      <c r="J122" s="613">
        <f t="shared" si="23"/>
        <v>405.73152337858221</v>
      </c>
      <c r="K122" s="46">
        <v>27.1</v>
      </c>
      <c r="L122" s="613">
        <f t="shared" si="24"/>
        <v>675.88932806324112</v>
      </c>
      <c r="M122" s="620">
        <f t="shared" si="25"/>
        <v>1510.192280013252</v>
      </c>
      <c r="N122" s="73">
        <v>9</v>
      </c>
      <c r="O122" s="498" t="s">
        <v>59</v>
      </c>
      <c r="P122"/>
      <c r="R122"/>
      <c r="S122"/>
      <c r="T122"/>
      <c r="U122"/>
      <c r="V122"/>
      <c r="W122"/>
      <c r="X122"/>
      <c r="Y122"/>
    </row>
    <row r="123" spans="1:25" ht="13.5" customHeight="1" thickBot="1" x14ac:dyDescent="0.3">
      <c r="A123" s="499" t="s">
        <v>98</v>
      </c>
      <c r="B123" s="604" t="s">
        <v>198</v>
      </c>
      <c r="C123" s="39">
        <v>2014</v>
      </c>
      <c r="D123" s="39" t="s">
        <v>7</v>
      </c>
      <c r="E123" s="605" t="s">
        <v>9</v>
      </c>
      <c r="F123" s="606" t="s">
        <v>304</v>
      </c>
      <c r="G123" s="607">
        <v>26</v>
      </c>
      <c r="H123" s="614">
        <f t="shared" si="22"/>
        <v>464.28571428571428</v>
      </c>
      <c r="I123" s="608">
        <v>3600</v>
      </c>
      <c r="J123" s="614">
        <f t="shared" si="23"/>
        <v>542.98642533936652</v>
      </c>
      <c r="K123" s="609">
        <v>21.8</v>
      </c>
      <c r="L123" s="614">
        <f t="shared" si="24"/>
        <v>466.40316205533594</v>
      </c>
      <c r="M123" s="621">
        <f t="shared" si="25"/>
        <v>1473.6753016804169</v>
      </c>
      <c r="N123" s="610">
        <v>10</v>
      </c>
      <c r="O123" s="611" t="s">
        <v>104</v>
      </c>
      <c r="P123"/>
      <c r="R123"/>
      <c r="S123"/>
      <c r="T123"/>
      <c r="U123"/>
      <c r="V123"/>
      <c r="W123"/>
      <c r="X123"/>
      <c r="Y123"/>
    </row>
    <row r="124" spans="1:25" ht="13.5" customHeight="1" thickTop="1" x14ac:dyDescent="0.25">
      <c r="A124" s="500" t="s">
        <v>100</v>
      </c>
      <c r="B124" s="501" t="s">
        <v>214</v>
      </c>
      <c r="C124" s="502" t="s">
        <v>60</v>
      </c>
      <c r="D124" s="95" t="s">
        <v>6</v>
      </c>
      <c r="E124" s="503" t="s">
        <v>68</v>
      </c>
      <c r="F124" s="504" t="s">
        <v>314</v>
      </c>
      <c r="G124" s="505">
        <v>37</v>
      </c>
      <c r="H124" s="615">
        <f t="shared" si="22"/>
        <v>660.71428571428567</v>
      </c>
      <c r="I124" s="625">
        <v>1980</v>
      </c>
      <c r="J124" s="615">
        <f t="shared" si="23"/>
        <v>298.6425339366516</v>
      </c>
      <c r="K124" s="495">
        <v>21</v>
      </c>
      <c r="L124" s="615">
        <f t="shared" si="24"/>
        <v>434.78260869565219</v>
      </c>
      <c r="M124" s="622">
        <f t="shared" si="25"/>
        <v>1394.1394283465895</v>
      </c>
      <c r="N124" s="74">
        <v>11</v>
      </c>
      <c r="O124" s="498" t="s">
        <v>264</v>
      </c>
      <c r="P124"/>
      <c r="R124"/>
      <c r="S124"/>
      <c r="T124"/>
      <c r="U124"/>
      <c r="V124"/>
      <c r="W124"/>
      <c r="X124"/>
      <c r="Y124"/>
    </row>
    <row r="125" spans="1:25" ht="13.5" customHeight="1" x14ac:dyDescent="0.25">
      <c r="A125" s="484" t="s">
        <v>101</v>
      </c>
      <c r="B125" s="485" t="s">
        <v>204</v>
      </c>
      <c r="C125" s="492" t="s">
        <v>58</v>
      </c>
      <c r="D125" s="93" t="s">
        <v>6</v>
      </c>
      <c r="E125" s="330" t="s">
        <v>13</v>
      </c>
      <c r="F125" s="487" t="s">
        <v>314</v>
      </c>
      <c r="G125" s="497">
        <v>37</v>
      </c>
      <c r="H125" s="613">
        <f t="shared" si="22"/>
        <v>660.71428571428567</v>
      </c>
      <c r="I125" s="6">
        <v>2630</v>
      </c>
      <c r="J125" s="613">
        <f t="shared" si="23"/>
        <v>396.68174962292608</v>
      </c>
      <c r="K125" s="46">
        <v>18.3</v>
      </c>
      <c r="L125" s="613">
        <f t="shared" si="24"/>
        <v>328.06324110671937</v>
      </c>
      <c r="M125" s="622">
        <f t="shared" si="25"/>
        <v>1385.4592764439312</v>
      </c>
      <c r="N125" s="372">
        <v>12</v>
      </c>
      <c r="O125" s="498" t="s">
        <v>53</v>
      </c>
      <c r="P125"/>
      <c r="R125"/>
      <c r="S125"/>
      <c r="T125"/>
      <c r="U125"/>
      <c r="V125"/>
      <c r="W125"/>
      <c r="X125"/>
      <c r="Y125"/>
    </row>
    <row r="126" spans="1:25" ht="13.5" customHeight="1" x14ac:dyDescent="0.25">
      <c r="A126" s="484" t="s">
        <v>103</v>
      </c>
      <c r="B126" s="10" t="s">
        <v>315</v>
      </c>
      <c r="C126" s="235">
        <v>2013</v>
      </c>
      <c r="D126" s="24" t="s">
        <v>6</v>
      </c>
      <c r="E126" s="600" t="s">
        <v>9</v>
      </c>
      <c r="F126" s="506" t="s">
        <v>316</v>
      </c>
      <c r="G126" s="11">
        <v>13</v>
      </c>
      <c r="H126" s="209">
        <f t="shared" si="22"/>
        <v>232.14285714285714</v>
      </c>
      <c r="I126" s="507">
        <v>1530</v>
      </c>
      <c r="J126" s="209">
        <f t="shared" si="23"/>
        <v>230.76923076923077</v>
      </c>
      <c r="K126" s="23">
        <v>0</v>
      </c>
      <c r="L126" s="209">
        <v>0</v>
      </c>
      <c r="M126" s="623">
        <f t="shared" si="25"/>
        <v>462.91208791208794</v>
      </c>
      <c r="N126" s="399"/>
      <c r="O126" s="508" t="s">
        <v>104</v>
      </c>
      <c r="P126"/>
      <c r="R126"/>
      <c r="S126"/>
      <c r="T126"/>
      <c r="U126"/>
      <c r="V126"/>
      <c r="W126"/>
      <c r="X126"/>
      <c r="Y126"/>
    </row>
    <row r="127" spans="1:25" ht="13.5" customHeight="1" x14ac:dyDescent="0.25">
      <c r="A127" s="484" t="s">
        <v>105</v>
      </c>
      <c r="B127" s="10" t="s">
        <v>317</v>
      </c>
      <c r="C127" s="235">
        <v>2013</v>
      </c>
      <c r="D127" s="24" t="s">
        <v>6</v>
      </c>
      <c r="E127" s="600" t="s">
        <v>9</v>
      </c>
      <c r="F127" s="506" t="s">
        <v>316</v>
      </c>
      <c r="G127" s="11">
        <v>13</v>
      </c>
      <c r="H127" s="209">
        <f t="shared" si="22"/>
        <v>232.14285714285714</v>
      </c>
      <c r="I127" s="37">
        <v>1330</v>
      </c>
      <c r="J127" s="209">
        <f t="shared" si="23"/>
        <v>200.60331825037707</v>
      </c>
      <c r="K127" s="23">
        <v>0</v>
      </c>
      <c r="L127" s="209">
        <v>0</v>
      </c>
      <c r="M127" s="623">
        <f t="shared" si="25"/>
        <v>432.74617539323424</v>
      </c>
      <c r="N127" s="445"/>
      <c r="O127" s="508" t="s">
        <v>104</v>
      </c>
      <c r="P127"/>
      <c r="R127"/>
      <c r="S127"/>
      <c r="T127"/>
      <c r="U127"/>
      <c r="V127"/>
      <c r="W127"/>
      <c r="X127"/>
      <c r="Y127"/>
    </row>
    <row r="128" spans="1:25" ht="13.5" customHeight="1" x14ac:dyDescent="0.25">
      <c r="A128" s="484" t="s">
        <v>106</v>
      </c>
      <c r="B128" s="10" t="s">
        <v>318</v>
      </c>
      <c r="C128" s="235">
        <v>2015</v>
      </c>
      <c r="D128" s="24" t="s">
        <v>7</v>
      </c>
      <c r="E128" s="600" t="s">
        <v>9</v>
      </c>
      <c r="F128" s="509" t="s">
        <v>319</v>
      </c>
      <c r="G128" s="510">
        <v>0</v>
      </c>
      <c r="H128" s="209">
        <f t="shared" si="22"/>
        <v>0</v>
      </c>
      <c r="I128" s="235">
        <v>1060</v>
      </c>
      <c r="J128" s="209">
        <f t="shared" si="23"/>
        <v>159.87933634992459</v>
      </c>
      <c r="K128" s="23" t="s">
        <v>65</v>
      </c>
      <c r="L128" s="209"/>
      <c r="M128" s="623">
        <f t="shared" si="25"/>
        <v>159.87933634992459</v>
      </c>
      <c r="N128" s="445"/>
      <c r="O128" s="508" t="s">
        <v>104</v>
      </c>
      <c r="P128"/>
      <c r="R128"/>
      <c r="S128"/>
      <c r="T128"/>
      <c r="U128"/>
      <c r="V128"/>
      <c r="W128"/>
      <c r="X128"/>
      <c r="Y128"/>
    </row>
    <row r="129" spans="1:25" s="78" customFormat="1" ht="15" customHeight="1" x14ac:dyDescent="0.25">
      <c r="A129" s="484" t="s">
        <v>107</v>
      </c>
      <c r="B129" s="10" t="s">
        <v>320</v>
      </c>
      <c r="C129" s="235">
        <v>2013</v>
      </c>
      <c r="D129" s="24" t="s">
        <v>6</v>
      </c>
      <c r="E129" s="600" t="s">
        <v>9</v>
      </c>
      <c r="F129" s="281" t="s">
        <v>321</v>
      </c>
      <c r="G129" s="510">
        <v>0</v>
      </c>
      <c r="H129" s="209">
        <f t="shared" si="22"/>
        <v>0</v>
      </c>
      <c r="I129" s="37">
        <v>980</v>
      </c>
      <c r="J129" s="209">
        <f t="shared" si="23"/>
        <v>147.81297134238309</v>
      </c>
      <c r="K129" s="23">
        <v>9.3000000000000007</v>
      </c>
      <c r="L129" s="209">
        <v>0</v>
      </c>
      <c r="M129" s="624">
        <f t="shared" si="25"/>
        <v>147.81297134238309</v>
      </c>
      <c r="N129" s="511"/>
      <c r="O129" s="508" t="s">
        <v>104</v>
      </c>
      <c r="P129"/>
      <c r="Q129"/>
      <c r="R129"/>
      <c r="S129"/>
      <c r="T129"/>
      <c r="U129"/>
      <c r="V129"/>
      <c r="W129"/>
      <c r="X129"/>
      <c r="Y129"/>
    </row>
    <row r="130" spans="1:25" s="78" customFormat="1" ht="15.75" customHeight="1" x14ac:dyDescent="0.25">
      <c r="A130" s="119"/>
      <c r="B130" s="101" t="s">
        <v>119</v>
      </c>
      <c r="C130" s="145"/>
      <c r="D130" s="145"/>
      <c r="E130" s="145"/>
      <c r="F130" s="145"/>
      <c r="G130" s="146"/>
      <c r="H130" s="145"/>
      <c r="I130" s="147"/>
      <c r="J130" s="145"/>
      <c r="K130" s="145"/>
      <c r="L130" s="145"/>
      <c r="M130" s="145"/>
      <c r="N130" s="148"/>
      <c r="O130" s="512"/>
      <c r="P130"/>
      <c r="Q130"/>
      <c r="R130"/>
      <c r="S130"/>
      <c r="T130"/>
      <c r="U130"/>
      <c r="V130"/>
      <c r="W130"/>
      <c r="X130"/>
      <c r="Y130"/>
    </row>
    <row r="131" spans="1:25" s="107" customFormat="1" ht="15.75" customHeight="1" x14ac:dyDescent="0.25">
      <c r="B131" s="100" t="s">
        <v>110</v>
      </c>
      <c r="C131" s="197"/>
      <c r="D131" s="197"/>
      <c r="E131" s="197"/>
      <c r="F131" s="197"/>
      <c r="G131" s="198"/>
      <c r="H131" s="197"/>
      <c r="I131" s="199"/>
      <c r="J131" s="197"/>
      <c r="K131" s="158" t="s">
        <v>104</v>
      </c>
      <c r="L131" s="159" t="s">
        <v>120</v>
      </c>
      <c r="M131" s="197"/>
      <c r="O131" s="513"/>
      <c r="P131"/>
      <c r="Q131"/>
      <c r="R131"/>
      <c r="S131"/>
      <c r="T131"/>
      <c r="U131"/>
      <c r="V131"/>
      <c r="W131"/>
      <c r="X131"/>
      <c r="Y131"/>
    </row>
    <row r="132" spans="1:25" s="225" customFormat="1" ht="15" x14ac:dyDescent="0.25">
      <c r="B132" s="88" t="s">
        <v>282</v>
      </c>
      <c r="P132"/>
      <c r="Q132"/>
      <c r="R132"/>
      <c r="S132"/>
      <c r="T132"/>
      <c r="U132"/>
      <c r="V132"/>
      <c r="W132"/>
      <c r="X132"/>
      <c r="Y132"/>
    </row>
    <row r="133" spans="1:25" s="225" customFormat="1" ht="11.25" customHeight="1" x14ac:dyDescent="0.25">
      <c r="P133"/>
      <c r="Q133"/>
      <c r="R133"/>
      <c r="S133"/>
      <c r="T133"/>
      <c r="U133"/>
      <c r="V133"/>
      <c r="W133"/>
      <c r="X133"/>
      <c r="Y133"/>
    </row>
    <row r="134" spans="1:25" s="225" customFormat="1" ht="11.25" customHeight="1" x14ac:dyDescent="0.25">
      <c r="A134" s="108"/>
      <c r="B134" s="225" t="s">
        <v>322</v>
      </c>
      <c r="C134" s="120"/>
      <c r="D134" s="120"/>
      <c r="F134" s="200"/>
      <c r="G134" s="201"/>
      <c r="H134" s="120"/>
      <c r="I134" s="151"/>
      <c r="J134" s="202"/>
      <c r="K134" s="202"/>
      <c r="L134" s="202"/>
      <c r="M134" s="202"/>
      <c r="O134" s="514"/>
      <c r="P134"/>
      <c r="Q134"/>
      <c r="R134"/>
      <c r="S134"/>
      <c r="T134"/>
      <c r="U134"/>
      <c r="V134"/>
      <c r="W134"/>
      <c r="X134"/>
      <c r="Y134"/>
    </row>
    <row r="135" spans="1:25" s="225" customFormat="1" ht="11.25" customHeight="1" x14ac:dyDescent="0.25">
      <c r="A135" s="188">
        <v>1</v>
      </c>
      <c r="B135" s="189" t="s">
        <v>306</v>
      </c>
      <c r="C135" s="188" t="s">
        <v>47</v>
      </c>
      <c r="D135" s="188" t="s">
        <v>323</v>
      </c>
      <c r="E135" s="515" t="s">
        <v>9</v>
      </c>
      <c r="F135" s="188" t="s">
        <v>36</v>
      </c>
      <c r="G135" s="188"/>
      <c r="H135" s="188"/>
      <c r="I135" s="188">
        <v>7070</v>
      </c>
      <c r="J135" s="188"/>
      <c r="K135" s="188" t="s">
        <v>324</v>
      </c>
      <c r="L135" s="188"/>
      <c r="M135" s="188">
        <v>3060.97</v>
      </c>
      <c r="N135" s="188" t="s">
        <v>53</v>
      </c>
      <c r="O135" s="516" t="s">
        <v>53</v>
      </c>
      <c r="P135"/>
      <c r="Q135"/>
      <c r="R135"/>
      <c r="S135"/>
      <c r="T135"/>
      <c r="U135"/>
      <c r="V135"/>
      <c r="W135"/>
      <c r="X135"/>
      <c r="Y135"/>
    </row>
    <row r="136" spans="1:25" ht="11.25" customHeight="1" x14ac:dyDescent="0.25">
      <c r="A136" s="517">
        <v>2</v>
      </c>
      <c r="B136" s="517" t="s">
        <v>187</v>
      </c>
      <c r="C136" s="517" t="s">
        <v>47</v>
      </c>
      <c r="D136" s="517" t="s">
        <v>323</v>
      </c>
      <c r="E136" s="517" t="s">
        <v>45</v>
      </c>
      <c r="F136" s="517" t="s">
        <v>114</v>
      </c>
      <c r="G136" s="517"/>
      <c r="H136" s="517"/>
      <c r="I136" s="517">
        <v>5230</v>
      </c>
      <c r="J136" s="517"/>
      <c r="K136" s="517" t="s">
        <v>325</v>
      </c>
      <c r="L136" s="517"/>
      <c r="M136" s="517">
        <v>2438.41</v>
      </c>
      <c r="N136" s="517" t="s">
        <v>130</v>
      </c>
      <c r="O136" s="518" t="s">
        <v>59</v>
      </c>
      <c r="P136"/>
      <c r="R136"/>
      <c r="S136"/>
      <c r="T136"/>
      <c r="U136"/>
      <c r="V136"/>
      <c r="W136"/>
      <c r="X136"/>
      <c r="Y136"/>
    </row>
    <row r="137" spans="1:25" ht="11.25" customHeight="1" x14ac:dyDescent="0.25">
      <c r="A137" s="188">
        <v>3</v>
      </c>
      <c r="B137" s="188" t="s">
        <v>195</v>
      </c>
      <c r="C137" s="188" t="s">
        <v>47</v>
      </c>
      <c r="D137" s="188" t="s">
        <v>323</v>
      </c>
      <c r="E137" s="188" t="s">
        <v>13</v>
      </c>
      <c r="F137" s="188" t="s">
        <v>326</v>
      </c>
      <c r="G137" s="188"/>
      <c r="H137" s="188"/>
      <c r="I137" s="188">
        <v>3950</v>
      </c>
      <c r="J137" s="188"/>
      <c r="K137" s="188" t="s">
        <v>327</v>
      </c>
      <c r="L137" s="188"/>
      <c r="M137" s="188">
        <v>2272.87</v>
      </c>
      <c r="N137" s="188" t="s">
        <v>32</v>
      </c>
      <c r="O137" s="519" t="s">
        <v>59</v>
      </c>
      <c r="P137"/>
      <c r="R137"/>
      <c r="S137"/>
      <c r="T137"/>
      <c r="U137"/>
      <c r="V137"/>
      <c r="W137"/>
      <c r="X137"/>
      <c r="Y137"/>
    </row>
    <row r="138" spans="1:25" ht="11.25" customHeight="1" x14ac:dyDescent="0.25">
      <c r="A138" s="517">
        <v>4</v>
      </c>
      <c r="B138" s="517" t="s">
        <v>209</v>
      </c>
      <c r="C138" s="517" t="s">
        <v>60</v>
      </c>
      <c r="D138" s="517" t="s">
        <v>323</v>
      </c>
      <c r="E138" s="517" t="s">
        <v>12</v>
      </c>
      <c r="F138" s="517" t="s">
        <v>54</v>
      </c>
      <c r="G138" s="517"/>
      <c r="H138" s="517"/>
      <c r="I138" s="517">
        <v>3900</v>
      </c>
      <c r="J138" s="517"/>
      <c r="K138" s="517" t="s">
        <v>328</v>
      </c>
      <c r="L138" s="517"/>
      <c r="M138" s="517">
        <v>2160.5100000000002</v>
      </c>
      <c r="N138" s="517" t="s">
        <v>113</v>
      </c>
      <c r="O138" s="518" t="s">
        <v>46</v>
      </c>
      <c r="P138"/>
      <c r="R138"/>
      <c r="S138"/>
      <c r="T138"/>
      <c r="U138"/>
      <c r="V138"/>
      <c r="W138"/>
      <c r="X138"/>
      <c r="Y138"/>
    </row>
    <row r="139" spans="1:25" ht="11.25" customHeight="1" x14ac:dyDescent="0.25">
      <c r="A139" s="188">
        <v>5</v>
      </c>
      <c r="B139" s="189" t="s">
        <v>329</v>
      </c>
      <c r="C139" s="188" t="s">
        <v>47</v>
      </c>
      <c r="D139" s="188" t="s">
        <v>323</v>
      </c>
      <c r="E139" s="515" t="s">
        <v>9</v>
      </c>
      <c r="F139" s="188" t="s">
        <v>55</v>
      </c>
      <c r="G139" s="188"/>
      <c r="H139" s="188"/>
      <c r="I139" s="188">
        <v>2960</v>
      </c>
      <c r="J139" s="188"/>
      <c r="K139" s="188" t="s">
        <v>325</v>
      </c>
      <c r="L139" s="188"/>
      <c r="M139" s="188">
        <v>2033.53</v>
      </c>
      <c r="N139" s="188" t="s">
        <v>53</v>
      </c>
      <c r="O139" s="516" t="s">
        <v>46</v>
      </c>
      <c r="P139"/>
      <c r="R139"/>
      <c r="S139"/>
      <c r="T139"/>
      <c r="U139"/>
      <c r="V139"/>
      <c r="W139"/>
      <c r="X139"/>
      <c r="Y139"/>
    </row>
    <row r="140" spans="1:25" ht="11.25" customHeight="1" x14ac:dyDescent="0.25">
      <c r="A140" s="517">
        <v>6</v>
      </c>
      <c r="B140" s="517" t="s">
        <v>330</v>
      </c>
      <c r="C140" s="517" t="s">
        <v>47</v>
      </c>
      <c r="D140" s="517" t="s">
        <v>323</v>
      </c>
      <c r="E140" s="517" t="s">
        <v>10</v>
      </c>
      <c r="F140" s="517" t="s">
        <v>48</v>
      </c>
      <c r="G140" s="517"/>
      <c r="H140" s="517"/>
      <c r="I140" s="517">
        <v>1670</v>
      </c>
      <c r="J140" s="517"/>
      <c r="K140" s="517" t="s">
        <v>331</v>
      </c>
      <c r="L140" s="517"/>
      <c r="M140" s="517">
        <v>1998.5</v>
      </c>
      <c r="N140" s="517" t="s">
        <v>113</v>
      </c>
      <c r="O140" s="518" t="s">
        <v>46</v>
      </c>
      <c r="P140"/>
      <c r="R140"/>
      <c r="S140"/>
      <c r="T140"/>
      <c r="U140"/>
      <c r="V140"/>
      <c r="W140"/>
      <c r="X140"/>
      <c r="Y140"/>
    </row>
    <row r="141" spans="1:25" ht="11.25" customHeight="1" x14ac:dyDescent="0.25">
      <c r="A141" s="188">
        <v>7</v>
      </c>
      <c r="B141" s="188" t="s">
        <v>250</v>
      </c>
      <c r="C141" s="188" t="s">
        <v>47</v>
      </c>
      <c r="D141" s="188" t="s">
        <v>323</v>
      </c>
      <c r="E141" s="188" t="s">
        <v>10</v>
      </c>
      <c r="F141" s="188" t="s">
        <v>54</v>
      </c>
      <c r="G141" s="188"/>
      <c r="H141" s="188"/>
      <c r="I141" s="188">
        <v>2500</v>
      </c>
      <c r="J141" s="188"/>
      <c r="K141" s="188" t="s">
        <v>332</v>
      </c>
      <c r="L141" s="188"/>
      <c r="M141" s="188">
        <v>1953.29</v>
      </c>
      <c r="N141" s="188" t="s">
        <v>51</v>
      </c>
      <c r="O141" s="516" t="s">
        <v>115</v>
      </c>
      <c r="P141"/>
      <c r="R141"/>
      <c r="S141"/>
      <c r="T141"/>
      <c r="U141"/>
      <c r="V141"/>
      <c r="W141"/>
      <c r="X141"/>
      <c r="Y141"/>
    </row>
    <row r="142" spans="1:25" ht="11.25" customHeight="1" x14ac:dyDescent="0.25">
      <c r="A142" s="517">
        <v>8</v>
      </c>
      <c r="B142" s="517" t="s">
        <v>205</v>
      </c>
      <c r="C142" s="517" t="s">
        <v>58</v>
      </c>
      <c r="D142" s="517" t="s">
        <v>261</v>
      </c>
      <c r="E142" s="517" t="s">
        <v>13</v>
      </c>
      <c r="F142" s="517" t="s">
        <v>310</v>
      </c>
      <c r="G142" s="517"/>
      <c r="H142" s="517"/>
      <c r="I142" s="517">
        <v>2780</v>
      </c>
      <c r="J142" s="517"/>
      <c r="K142" s="517" t="s">
        <v>333</v>
      </c>
      <c r="L142" s="517"/>
      <c r="M142" s="517">
        <v>1952.94</v>
      </c>
      <c r="N142" s="517" t="s">
        <v>53</v>
      </c>
      <c r="O142" s="518" t="s">
        <v>121</v>
      </c>
      <c r="P142"/>
      <c r="R142"/>
      <c r="S142"/>
      <c r="T142"/>
      <c r="U142"/>
      <c r="V142"/>
      <c r="W142"/>
      <c r="X142"/>
      <c r="Y142"/>
    </row>
    <row r="143" spans="1:25" ht="11.25" customHeight="1" x14ac:dyDescent="0.25">
      <c r="A143" s="188">
        <v>9</v>
      </c>
      <c r="B143" s="188" t="s">
        <v>334</v>
      </c>
      <c r="C143" s="188" t="s">
        <v>47</v>
      </c>
      <c r="D143" s="188" t="s">
        <v>323</v>
      </c>
      <c r="E143" s="188" t="s">
        <v>14</v>
      </c>
      <c r="F143" s="188" t="s">
        <v>335</v>
      </c>
      <c r="G143" s="188"/>
      <c r="H143" s="188"/>
      <c r="I143" s="188">
        <v>2720</v>
      </c>
      <c r="J143" s="188"/>
      <c r="K143" s="188" t="s">
        <v>336</v>
      </c>
      <c r="L143" s="188"/>
      <c r="M143" s="188">
        <v>1850.71</v>
      </c>
      <c r="N143" s="188" t="s">
        <v>53</v>
      </c>
      <c r="O143" s="516" t="s">
        <v>61</v>
      </c>
      <c r="P143"/>
      <c r="R143"/>
      <c r="S143"/>
      <c r="T143"/>
      <c r="U143"/>
      <c r="V143"/>
      <c r="W143"/>
      <c r="X143"/>
      <c r="Y143"/>
    </row>
    <row r="144" spans="1:25" ht="15" x14ac:dyDescent="0.25">
      <c r="A144" s="517">
        <v>10</v>
      </c>
      <c r="B144" s="517" t="s">
        <v>257</v>
      </c>
      <c r="C144" s="517" t="s">
        <v>60</v>
      </c>
      <c r="D144" s="517" t="s">
        <v>323</v>
      </c>
      <c r="E144" s="517" t="s">
        <v>62</v>
      </c>
      <c r="F144" s="517" t="s">
        <v>311</v>
      </c>
      <c r="G144" s="517"/>
      <c r="H144" s="517"/>
      <c r="I144" s="517">
        <v>1970</v>
      </c>
      <c r="J144" s="517"/>
      <c r="K144" s="517" t="s">
        <v>337</v>
      </c>
      <c r="L144" s="517"/>
      <c r="M144" s="517">
        <v>1834.57</v>
      </c>
      <c r="N144" s="517" t="s">
        <v>63</v>
      </c>
      <c r="O144" s="518" t="s">
        <v>53</v>
      </c>
      <c r="P144"/>
      <c r="R144"/>
      <c r="S144"/>
      <c r="T144"/>
      <c r="U144"/>
      <c r="V144"/>
      <c r="W144"/>
      <c r="X144"/>
      <c r="Y144"/>
    </row>
    <row r="145" spans="1:15" ht="15" x14ac:dyDescent="0.25">
      <c r="A145" s="188">
        <v>11</v>
      </c>
      <c r="B145" s="188" t="s">
        <v>258</v>
      </c>
      <c r="C145" s="188" t="s">
        <v>60</v>
      </c>
      <c r="D145" s="188" t="s">
        <v>323</v>
      </c>
      <c r="E145" s="188" t="s">
        <v>12</v>
      </c>
      <c r="F145" s="188" t="s">
        <v>312</v>
      </c>
      <c r="G145" s="188"/>
      <c r="H145" s="188"/>
      <c r="I145" s="188">
        <v>2550</v>
      </c>
      <c r="J145" s="188"/>
      <c r="K145" s="188" t="s">
        <v>338</v>
      </c>
      <c r="L145" s="188"/>
      <c r="M145" s="188">
        <v>1817.25</v>
      </c>
      <c r="N145" s="188" t="s">
        <v>46</v>
      </c>
      <c r="O145" s="516" t="s">
        <v>46</v>
      </c>
    </row>
  </sheetData>
  <mergeCells count="67">
    <mergeCell ref="I112:J112"/>
    <mergeCell ref="K112:L112"/>
    <mergeCell ref="M112:M113"/>
    <mergeCell ref="N112:N113"/>
    <mergeCell ref="O112:O113"/>
    <mergeCell ref="A112:B112"/>
    <mergeCell ref="C112:C113"/>
    <mergeCell ref="D112:D113"/>
    <mergeCell ref="E112:E113"/>
    <mergeCell ref="F112:H112"/>
    <mergeCell ref="A75:A76"/>
    <mergeCell ref="B75:B76"/>
    <mergeCell ref="B95:O95"/>
    <mergeCell ref="A108:O108"/>
    <mergeCell ref="A109:O109"/>
    <mergeCell ref="I74:J74"/>
    <mergeCell ref="K74:L74"/>
    <mergeCell ref="M74:M76"/>
    <mergeCell ref="N74:N76"/>
    <mergeCell ref="O74:O76"/>
    <mergeCell ref="A36:O36"/>
    <mergeCell ref="A37:O37"/>
    <mergeCell ref="A38:O38"/>
    <mergeCell ref="B26:M26"/>
    <mergeCell ref="A59:L59"/>
    <mergeCell ref="K40:L40"/>
    <mergeCell ref="A40:B40"/>
    <mergeCell ref="C40:C42"/>
    <mergeCell ref="D40:D42"/>
    <mergeCell ref="E40:E42"/>
    <mergeCell ref="F40:H40"/>
    <mergeCell ref="I40:J40"/>
    <mergeCell ref="M40:M42"/>
    <mergeCell ref="N40:N42"/>
    <mergeCell ref="O40:O42"/>
    <mergeCell ref="A1:O1"/>
    <mergeCell ref="A2:O2"/>
    <mergeCell ref="A3:O3"/>
    <mergeCell ref="A5:A7"/>
    <mergeCell ref="C5:C7"/>
    <mergeCell ref="D5:D7"/>
    <mergeCell ref="E5:E7"/>
    <mergeCell ref="F5:H5"/>
    <mergeCell ref="I5:J5"/>
    <mergeCell ref="K5:L5"/>
    <mergeCell ref="O5:O7"/>
    <mergeCell ref="B6:B7"/>
    <mergeCell ref="F6:F7"/>
    <mergeCell ref="G6:G7"/>
    <mergeCell ref="M5:M7"/>
    <mergeCell ref="N5:N7"/>
    <mergeCell ref="A70:O70"/>
    <mergeCell ref="A110:O110"/>
    <mergeCell ref="A41:A42"/>
    <mergeCell ref="B41:B42"/>
    <mergeCell ref="F41:F42"/>
    <mergeCell ref="G41:G42"/>
    <mergeCell ref="F75:F76"/>
    <mergeCell ref="G75:G76"/>
    <mergeCell ref="A60:O60"/>
    <mergeCell ref="A71:O71"/>
    <mergeCell ref="A72:O72"/>
    <mergeCell ref="A74:B74"/>
    <mergeCell ref="C74:C76"/>
    <mergeCell ref="D74:D76"/>
    <mergeCell ref="E74:E76"/>
    <mergeCell ref="F74:H74"/>
  </mergeCells>
  <hyperlinks>
    <hyperlink ref="B89" r:id="rId1" display="https://iwwfed-ea.org/classic/rl2025/eame/index.php?skier=SVK862020805"/>
    <hyperlink ref="B91" r:id="rId2" display="https://iwwfed-ea.org/classic/rl2025/eame/index.php?skier=GER792023879"/>
    <hyperlink ref="B92" r:id="rId3" display="https://iwwfed-ea.org/classic/rl2025/eame/index.php?skier=GRE982018487"/>
    <hyperlink ref="B94" r:id="rId4" display="https://iwwfed-ea.org/classic/rl2025/eame/index.php?skier=IWF100200014"/>
    <hyperlink ref="B121" r:id="rId5" display="https://iwwfed-ea.org/classic/rl2025/eame/index.php?skier=UKR982023755"/>
    <hyperlink ref="B123" r:id="rId6" display="https://iwwfed-ea.org/classic/rl2025/eame/index.php?skier=AUT982024296"/>
    <hyperlink ref="O136" r:id="rId7" tooltip="KLI Trophy 2025_x000d_Fosso Ghiaia_x000d_21.09.2025" display="https://www.iwwfed-ea.org/classic/25ITA015/"/>
    <hyperlink ref="O137" r:id="rId8" tooltip="KLI Trophy 2025_x000d_Fosso Ghiaia_x000d_21.09.2025" display="https://www.iwwfed-ea.org/classic/25ITA015/"/>
    <hyperlink ref="O138" r:id="rId9" tooltip="Austrian Masters All Categories_x000d_Fischlham_x000d_17.08.2025" display="https://www.iwwfed-ea.org/classic/25AUT006/"/>
    <hyperlink ref="O139" r:id="rId10" tooltip="Austrian Masters All Categories_x000d_Fischlham_x000d_17.08.2025" display="https://www.iwwfed-ea.org/classic/25AUT006/"/>
    <hyperlink ref="O140" r:id="rId11" tooltip="Austrian Masters All Categories_x000d_Fischlham_x000d_17.08.2025" display="https://www.iwwfed-ea.org/classic/25AUT006/"/>
    <hyperlink ref="O141" r:id="rId12" tooltip="Turps Trophy_x000d_Gosfield Lake Water Ski Club_x000d_28.09.2025" display="https://www.iwwfed-ea.org/classic/25GBR012/"/>
    <hyperlink ref="O142" r:id="rId13" tooltip="Championnat de France RELEVES 2025_x000d_Ski nautique Montbeliardais_x000d_11.07.2025" display="https://www.iwwfed-ea.org/classic/25FRA016/"/>
    <hyperlink ref="O143" r:id="rId14" tooltip="Linz Open in Memoriam Franz Kuhn_x000d_Salmsee, Steyregg_x000d_13.07.2025" display="https://www.iwwfed-ea.org/classic/25AUT003/"/>
    <hyperlink ref="O144" r:id="rId15" tooltip="2025 IWWF E&amp;A Youth (U14 &amp; U17) Championship_x000d_Botaski - Sesena Waterski Complex_x000d_20.07.2025" display="https://www.iwwfed-ea.org/classic/25EURO06/"/>
    <hyperlink ref="O145" r:id="rId16" tooltip="Austrian Masters All Categories_x000d_Fischlham_x000d_17.08.2025" display="https://www.iwwfed-ea.org/classic/25AUT006/"/>
    <hyperlink ref="O31" r:id="rId17" tooltip="2025 IWWF E&amp;A Under-21 Championship_x000d_Internationaler Wiener Wasserski Club_x000d_22.08.2025" display="https://www.iwwfed-ea.org/classic/25EURO05/"/>
    <hyperlink ref="O135" r:id="rId18" tooltip="2025 IWWF E&amp;A Youth (U14 &amp; U17) Championship_x000d_Botaski - Sesena Waterski Complex_x000d_20.07.2025" display="https://www.iwwfed-ea.org/classic/25EURO06/"/>
    <hyperlink ref="B135" r:id="rId19" display="https://www.iwwfed-ea.org/classic/rl2025/eame/index.php?skier=IWF100200021"/>
    <hyperlink ref="N135" r:id="rId20" tooltip="2025 IWWF E&amp;A Youth (U14 &amp; U17) Championship_x000d_Botaski - Sesena Waterski Complex_x000d_20.07.2025" display="https://www.iwwfed-ea.org/classic/25EURO06/"/>
    <hyperlink ref="B136" r:id="rId21" display="https://www.iwwfed-ea.org/classic/rl2025/eame/index.php?skier=GRE982018475"/>
    <hyperlink ref="N136" r:id="rId22" tooltip="Hellenic Youth &amp; +35 National Waterski Championshi_x000d_Stratos lake_x000d_03.08.2025" display="https://www.iwwfed-ea.org/classic/25GRE006/"/>
    <hyperlink ref="B137" r:id="rId23" display="https://www.iwwfed-ea.org/classic/rl2025/eame/index.php?skier=UKR982023745"/>
    <hyperlink ref="N137" r:id="rId24" tooltip="2025 IWWF World Waterski Championships_x000d_Recetto_x000d_31.08.2025" display="https://www.iwwfed-ea.org/classic/25IWWF04/"/>
    <hyperlink ref="B138" r:id="rId25" display="https://www.iwwfed-ea.org/classic/rl2025/eame/index.php?skier=AUT982024303"/>
    <hyperlink ref="N138" r:id="rId26" tooltip="II Jolly Overall Cup_x000d_San Gervasio Bresciano_x000d_14.09.2025" display="https://www.iwwfed-ea.org/classic/25ITA004/"/>
    <hyperlink ref="B139" r:id="rId27" display="https://www.iwwfed-ea.org/classic/rl2025/eame/index.php?skier=IWF100200032"/>
    <hyperlink ref="N139" r:id="rId28" tooltip="2025 IWWF E&amp;A Youth (U14 &amp; U17) Championship_x000d_Botaski - Sesena Waterski Complex_x000d_20.07.2025" display="https://www.iwwfed-ea.org/classic/25EURO06/"/>
    <hyperlink ref="B140" r:id="rId29" display="https://www.iwwfed-ea.org/classic/rl2025/eame/index.php?skier=GER982016480"/>
    <hyperlink ref="N140" r:id="rId30" tooltip="II Jolly Overall Cup_x000d_San Gervasio Bresciano_x000d_14.09.2025" display="https://www.iwwfed-ea.org/classic/25ITA004/"/>
    <hyperlink ref="B141" r:id="rId31" display="https://www.iwwfed-ea.org/classic/rl2025/eame/index.php?skier=GER982016388"/>
    <hyperlink ref="N141" r:id="rId32" tooltip="Austrian Open 2025_x000d_Fischlham_x000d_06.07.2025" display="https://www.iwwfed-ea.org/classic/25AUT002/"/>
    <hyperlink ref="B142" r:id="rId33" display="https://www.iwwfed-ea.org/classic/rl2025/eame/index.php?skier=UKR982023756"/>
    <hyperlink ref="N142" r:id="rId34" tooltip="2025 IWWF E&amp;A Youth (U14 &amp; U17) Championship_x000d_Botaski - Sesena Waterski Complex_x000d_20.07.2025" display="https://www.iwwfed-ea.org/classic/25EURO06/"/>
    <hyperlink ref="B143" r:id="rId35" display="https://www.iwwfed-ea.org/classic/rl2025/eame/index.php?skier=FRA982024837"/>
    <hyperlink ref="N143" r:id="rId36" tooltip="2025 IWWF E&amp;A Youth (U14 &amp; U17) Championship_x000d_Botaski - Sesena Waterski Complex_x000d_20.07.2025" display="https://www.iwwfed-ea.org/classic/25EURO06/"/>
    <hyperlink ref="B144" r:id="rId37" display="https://www.iwwfed-ea.org/classic/rl2025/eame/index.php?skier=POL982020535"/>
    <hyperlink ref="N144" r:id="rId38" tooltip="International German Open 2025_x000d_Feldberg_x000d_10.08.2025" display="https://www.iwwfed-ea.org/classic/25GER003/"/>
    <hyperlink ref="B145" r:id="rId39" display="https://www.iwwfed-ea.org/classic/rl2025/eame/index.php?skier=AUT982024237"/>
    <hyperlink ref="N145" r:id="rId40" tooltip="Austrian Masters All Categories_x000d_Fischlham_x000d_17.08.2025" display="https://www.iwwfed-ea.org/classic/25AUT006/"/>
    <hyperlink ref="B114" r:id="rId41" display="https://www.iwwfed-ea.org/classic/rl2025/eame/index.php?skier=AUT982024303"/>
    <hyperlink ref="B116" r:id="rId42" display="https://www.iwwfed-ea.org/classic/rl2025/eame/index.php?skier=UKR982023756"/>
    <hyperlink ref="B117" r:id="rId43" display="https://www.iwwfed-ea.org/classic/rl2025/eame/index.php?skier=POL982020535"/>
    <hyperlink ref="B118" r:id="rId44" display="https://www.iwwfed-ea.org/classic/rl2025/eame/index.php?skier=AUT982024237"/>
    <hyperlink ref="B120" r:id="rId45" display="https://www.iwwfed-ea.org/classic/rl2025/eame/index.php?skier=SUI982014680"/>
    <hyperlink ref="B122" r:id="rId46" display="https://www.iwwfed-ea.org/classic/rl2025/eame/index.php?skier=AUT982024231"/>
    <hyperlink ref="B124" r:id="rId47" display="https://www.iwwfed-ea.org/classic/rl2025/eame/index.php?skier=FIN972011266"/>
    <hyperlink ref="B125" r:id="rId48" display="https://www.iwwfed-ea.org/classic/rl2025/eame/index.php?skier=UKR982023757"/>
    <hyperlink ref="O114" r:id="rId49" tooltip="II Jolly Overall Cup_x000d_San Gervasio Bresciano_x000d_14.09.2025" display="https://www.iwwfed-ea.org/classic/25ITA004/"/>
    <hyperlink ref="O116" r:id="rId50" tooltip="2025 IWWF E&amp;A Youth (U14 &amp; U17) Championship_x000d_Botaski - Sesena Waterski Complex_x000d_20.07.2025" display="https://www.iwwfed-ea.org/classic/25EURO06/"/>
    <hyperlink ref="O117" r:id="rId51" tooltip="International German Open 2025_x000d_Feldberg_x000d_10.08.2025" display="https://www.iwwfed-ea.org/classic/25GER003/"/>
    <hyperlink ref="O118" r:id="rId52" tooltip="Austrian Masters All Categories_x000d_Fischlham_x000d_17.08.2025" display="https://www.iwwfed-ea.org/classic/25AUT006/"/>
    <hyperlink ref="O120" r:id="rId53" tooltip="XX International San Gervasio_x000d_San Gervasio Bresciano_x000d_22.06.2025" display="https://www.iwwfed-ea.org/classic/25ITA001/"/>
    <hyperlink ref="O122" r:id="rId54" tooltip="KLI Trophy 2025_x000d_Fosso Ghiaia_x000d_21.09.2025" display="https://www.iwwfed-ea.org/classic/25ITA015/"/>
    <hyperlink ref="O124" r:id="rId55" tooltip="Juniori &amp; Seniori SM-kilpailu_x000d_Kurikka_x000d_27.07.2025" display="https://www.iwwfed-ea.org/classic/25FIN003/"/>
    <hyperlink ref="O125" r:id="rId56" tooltip="2025 IWWF E&amp;A Youth (U14 &amp; U17) Championship_x000d_Botaski - Sesena Waterski Complex_x000d_20.07.2025" display="https://www.iwwfed-ea.org/classic/25EURO06/"/>
    <hyperlink ref="B101" r:id="rId57" display="https://www.iwwfed-ea.org/classic/rl2025/eame/index.php?skier=IWF100200021"/>
    <hyperlink ref="O101" r:id="rId58" tooltip="2025 IWWF E&amp;A Youth (U14 &amp; U17) Championship_x000d_Botaski - Sesena Waterski Complex_x000d_20.07.2025" display="https://www.iwwfed-ea.org/classic/25EURO06/"/>
    <hyperlink ref="O83" r:id="rId59" tooltip="LE PLAN D'EAU 3D 2/2 30eme anniversaire_x000d_Club Omnisport de Jaumard_x000d_05.10.2025" display="https://www.iwwfed-ea.org/classic/25FRA014/"/>
    <hyperlink ref="O84" r:id="rId60" tooltip="Campionati Italiani di Categoria_x000d_Recetto_x000d_07.09.2025" display="https://www.iwwfed-ea.org/classic/25ITA006/"/>
    <hyperlink ref="O85" r:id="rId61" tooltip="British Youth Nationals_x000d_Gosfield Lake Water Ski Club_x000d_15.08.2025" display="https://www.iwwfed-ea.org/classic/25GBR030/"/>
    <hyperlink ref="O86" r:id="rId62" tooltip="Campionati Italiani di Categoria_x000d_Recetto_x000d_07.09.2025" display="https://www.iwwfed-ea.org/classic/25ITA006/"/>
    <hyperlink ref="O87" r:id="rId63" tooltip="2025 IWWF E&amp;A Youth (U14 &amp; U17) Championship_x000d_Botaski - Sesena Waterski Complex_x000d_20.07.2025" display="https://www.iwwfed-ea.org/classic/25EURO06/"/>
    <hyperlink ref="O88" r:id="rId64" tooltip="Championnat de France RELEVES 2025_x000d_Ski nautique Montbeliardais_x000d_11.07.2025" display="https://www.iwwfed-ea.org/classic/25FRA016/"/>
    <hyperlink ref="B43" r:id="rId65" display="https://www.iwwfed-ea.org/classic/rl2025/eame/index.php?skier=GER842022681"/>
    <hyperlink ref="B44" r:id="rId66" display="https://www.iwwfed-ea.org/classic/rl2025/eame/index.php?skier=UKR112017726"/>
    <hyperlink ref="B45" r:id="rId67" display="https://www.iwwfed-ea.org/classic/rl2025/eame/index.php?skier=FRA152018436"/>
    <hyperlink ref="B47" r:id="rId68" display="https://www.iwwfed-ea.org/classic/rl2025/eame/index.php?skier=FRA082020249"/>
    <hyperlink ref="B50" r:id="rId69" display="https://www.iwwfed-ea.org/classic/rl2025/eame/index.php?skier=ITA672018451"/>
    <hyperlink ref="B48" r:id="rId70" display="https://www.iwwfed-ea.org/classic/rl2025/eame/index.php?skier=UKR152022995"/>
    <hyperlink ref="B52" r:id="rId71" display="https://www.iwwfed-ea.org/classic/rl2025/eame/index.php?skier=IWF100200001"/>
    <hyperlink ref="B53" r:id="rId72" display="https://www.iwwfed-ea.org/classic/rl2025/eame/index.php?skier=SVK832001600"/>
    <hyperlink ref="B49" r:id="rId73" display="https://www.iwwfed-ea.org/classic/rl2025/eame/index.php?skier=GRE382022664"/>
    <hyperlink ref="B54" r:id="rId74" display="https://www.iwwfed-ea.org/classic/rl2025/eame/index.php?skier=GBR542018132"/>
    <hyperlink ref="B55" r:id="rId75" display="https://www.iwwfed-ea.org/classic/rl2025/eame/index.php?skier=AUT352019270"/>
    <hyperlink ref="B66" r:id="rId76" display="https://www.iwwfed-ea.org/classic/rl2025/eame/index.php?skier=IWF100200008"/>
    <hyperlink ref="O66" r:id="rId77" tooltip="2025 European Open Championships_x000d_Salmsee, Steyregg_x000d_09.08.2025" display="https://www.iwwfed-ea.org/classic/25EURO03/"/>
    <hyperlink ref="O43" r:id="rId78" tooltip="2025 IWWF World Waterski Championships_x000d_Recetto_x000d_31.08.2025" display="https://www.iwwfed-ea.org/classic/25IWWF04/"/>
    <hyperlink ref="O44" r:id="rId79" tooltip="JAWS SPRING 3 RND PICK AND CHOOSE WITH FUN_x000d_Lake Leutz, Jacksonville, IL_x000d_06.07.2025" display="http://www.iwsftournament.com/homologation/scorebooks/20250706180702Scorebook25M037CS.HTM"/>
    <hyperlink ref="O45" r:id="rId80" tooltip="LE PLAN D'EAU 3D 2/2 30eme anniversaire_x000d_Club Omnisport de Jaumard_x000d_05.10.2025" display="https://www.iwwfed-ea.org/classic/25FRA014/"/>
    <hyperlink ref="O50" r:id="rId81" tooltip="2025 IWWF E&amp;A Under-21 Championship_x000d_Internationaler Wiener Wasserski Club_x000d_22.08.2025" display="https://www.iwwfed-ea.org/classic/25EURO05/"/>
    <hyperlink ref="O52" r:id="rId82" tooltip="2025 IWWF World Waterski Championships_x000d_Recetto_x000d_31.08.2025" display="https://www.iwwfed-ea.org/classic/25IWWF04/"/>
    <hyperlink ref="O53" r:id="rId83" tooltip="Polk City Open_x000d_Lake Grew, Polk City, FL_x000d_20.07.2025" display="http://www.iwsftournament.com/homologation/scorebooks/20250722080702Scorebook25S068CS.HTM"/>
    <hyperlink ref="O54" r:id="rId84" tooltip="Hellenic Youth &amp; +35 National Waterski Championshi_x000d_Stratos lake_x000d_03.08.2025" display="https://www.iwwfed-ea.org/classic/25GRE006/"/>
    <hyperlink ref="O55" r:id="rId85" tooltip="MALIBU OPEN_x000d_Lacanau Ski Club_x000d_06.07.2025" display="https://www.iwwfed-ea.org/classic/25FRA005/"/>
    <hyperlink ref="O58" r:id="rId86" tooltip="2025 IWWF E&amp;A Under-21 Championship_x000d_Internationaler Wiener Wasserski Club_x000d_22.08.2025" display="https://www.iwwfed-ea.org/classic/25EURO05/"/>
    <hyperlink ref="B51" r:id="rId87" display="https://www.iwwfed-ea.org/classic/rl2025/eame/index.php?skier=UKR302022990"/>
    <hyperlink ref="O9" r:id="rId88" tooltip="2025 IWWF World Waterski Championships_x000d_Recetto_x000d_31.08.2025" display="https://www.iwwfed-ea.org/classic/25IWWF04/"/>
    <hyperlink ref="O10" r:id="rId89" tooltip="WWS Travers cup_x000d_Sunset Lakes, Groveland, FL_x000d_26.10.2025" display="http://www.iwsftournament.com/homologation/scorebooks/20251028081001Scorebook26S051CS.HTM"/>
    <hyperlink ref="O11" r:id="rId90" tooltip="2025 IWWF World Waterski Championships_x000d_Recetto_x000d_31.08.2025" display="https://www.iwwfed-ea.org/classic/25IWWF04/"/>
    <hyperlink ref="O12" r:id="rId91" tooltip="2025 IWWF World Waterski Championships_x000d_Recetto_x000d_31.08.2025" display="https://www.iwwfed-ea.org/classic/25IWWF04/"/>
    <hyperlink ref="O14" r:id="rId92" tooltip="2025 European Open Championships_x000d_Salmsee, Steyregg_x000d_09.08.2025" display="https://www.iwwfed-ea.org/classic/25EURO03/"/>
    <hyperlink ref="O15" r:id="rId93" tooltip="Holy Cow Cup_x000d_Lake Grew, Polk City, FL_x000d_12.10.2025" display="http://www.iwsftournament.com/homologation/scorebooks/20251014141002Scorebook26S013CS.HTM"/>
    <hyperlink ref="O17" r:id="rId94" tooltip="JAWS SPRING 3 RND PICK AND CHOOSE WITH FUN_x000d_Lake Leutz, Jacksonville, IL_x000d_06.07.2025" display="http://www.iwsftournament.com/homologation/scorebooks/20250706180702Scorebook25M037CS.HTM"/>
    <hyperlink ref="O18" r:id="rId95" tooltip="Campeonato Argentino de Esqui Nautico_x000d_AHUMADA ESQUI NAUTICO_x000d_09.02.2025" display="http://www.iwsftournament.com/homologation/scorebooks/20250208150258Scorebook25ARG002.htm"/>
    <hyperlink ref="O19" r:id="rId96" tooltip="LE PLAN D'EAU 3D 2/2 30eme anniversaire_x000d_Club Omnisport de Jaumard_x000d_05.10.2025" display="https://www.iwwfed-ea.org/classic/25FRA014/"/>
    <hyperlink ref="O20" r:id="rId97" tooltip="Sunset Cup_x000d_Sunset Lakes, Groveland, FL_x000d_18.05.2025" display="http://www.iwsftournament.com/homologation/scorebooks/20250520080501Scorebook25S088CS.HTM"/>
    <hyperlink ref="O21" r:id="rId98" tooltip="2025 IWWF World Waterski Championships_x000d_Recetto_x000d_31.08.2025" display="https://www.iwwfed-ea.org/classic/25IWWF04/"/>
    <hyperlink ref="O13" r:id="rId99" tooltip="2025 IWWF World Waterski Championships_x000d_Recetto_x000d_31.08.2025" display="https://www.iwwfed-ea.org/classic/25IWWF04/"/>
    <hyperlink ref="B9" r:id="rId100" display="https://www.iwwfed-ea.org/classic/rl2025/eame/index.php?skier=FRA762011464"/>
    <hyperlink ref="B10" r:id="rId101" display="https://www.iwwfed-ea.org/classic/rl2025/eame/index.php?skier=ITA972013979"/>
    <hyperlink ref="B11" r:id="rId102" display="https://www.iwwfed-ea.org/classic/rl2025/eame/index.php?skier=UKR492001288"/>
    <hyperlink ref="B12" r:id="rId103" display="https://www.iwwfed-ea.org/classic/rl2025/eame/index.php?skier=GER842022681"/>
    <hyperlink ref="B14" r:id="rId104" display="https://www.iwwfed-ea.org/classic/rl2025/eame/index.php?skier=FRA182014458"/>
    <hyperlink ref="B15" r:id="rId105" display="https://www.iwwfed-ea.org/classic/rl2025/eame/index.php?skier=AUT902017538"/>
    <hyperlink ref="B17" r:id="rId106" display="https://www.iwwfed-ea.org/classic/rl2025/eame/index.php?skier=UKR112017726"/>
    <hyperlink ref="B18" r:id="rId107" display="https://www.iwwfed-ea.org/classic/rl2025/eame/index.php?skier=CZE542008820"/>
    <hyperlink ref="B19" r:id="rId108" display="https://www.iwwfed-ea.org/classic/rl2025/eame/index.php?skier=FRA152018436"/>
    <hyperlink ref="B20" r:id="rId109" display="https://www.iwwfed-ea.org/classic/rl2025/eame/index.php?skier=AUT722017641"/>
    <hyperlink ref="B21" r:id="rId110" display="https://www.iwwfed-ea.org/classic/rl2025/eame/index.php?skier=ITA232020050"/>
    <hyperlink ref="B13" r:id="rId111" display="https://www.iwwfed-ea.org/classic/rl2025/eame/index.php?skier=GBR362010184"/>
    <hyperlink ref="B31" r:id="rId112" display="https://www.iwwfed-ea.org/classic/rl2025/eame/index.php?skier=IWF100200008"/>
    <hyperlink ref="B77" r:id="rId113" display="https://www.iwwfed-ea.org/classic/rl2025/eame/index.php?skier=UKR152022995"/>
    <hyperlink ref="B78" r:id="rId114" display="https://www.iwwfed-ea.org/classic/rl2025/eame/index.php?skier=GRE382022664"/>
    <hyperlink ref="B79" r:id="rId115" display="https://www.iwwfed-ea.org/classic/rl2025/eame/index.php?skier=UKR302022990"/>
    <hyperlink ref="B80" r:id="rId116" display="https://www.iwwfed-ea.org/classic/rl2025/eame/index.php?skier=GBR982015494"/>
    <hyperlink ref="O80" r:id="rId117" tooltip="Holy Cow Cup_x000d_Lake Grew, Polk City, FL_x000d_12.10.2025" display="http://www.iwsftournament.com/homologation/scorebooks/20251014141002Scorebook26S013CS.HTM"/>
    <hyperlink ref="B81" r:id="rId118" display="https://www.iwwfed-ea.org/classic/rl2025/eame/index.php?skier=CZE162020505"/>
    <hyperlink ref="O81" r:id="rId119" tooltip="2025 IWWF World Waterski Championships_x000d_Recetto_x000d_31.08.2025" display="https://www.iwwfed-ea.org/classic/25IWWF04/"/>
    <hyperlink ref="O47" r:id="rId120" tooltip="2025 IWWF E&amp;A Under-21 Championship_x000d_Internationaler Wiener Wasserski Club_x000d_22.08.2025" display="https://www.iwwfed-ea.org/classic/25EURO05/"/>
    <hyperlink ref="O8" r:id="rId121" display="https://ems.iwwf.sport/Competitions/Details?Id=f9a6997e-666a-45e5-bf90-4327a7a8b609"/>
    <hyperlink ref="O46" r:id="rId122" display="https://ems.iwwf.sport/Competitions/Details?Id=be33590a-c283-4ca2-8f8f-0f2bfae15411"/>
    <hyperlink ref="O49" r:id="rId123" display="https://ems.iwwf.sport/Competitions/Details?Id=86dd662c-8688-4dca-a3f5-317ef0ab500d"/>
    <hyperlink ref="O51" r:id="rId124" display="https://ems.iwwf.sport/Competitions/Details?Id=9ba15c3c-c348-4314-b552-9893d0dfa5d8"/>
    <hyperlink ref="O77" r:id="rId125" display="https://ems.iwwf.sport/Competitions/Details?Id=9ba15c3c-c348-4314-b552-9893d0dfa5d8"/>
    <hyperlink ref="O79" r:id="rId126" display="https://ems.iwwf.sport/Competitions/Details?Id=9ba15c3c-c348-4314-b552-9893d0dfa5d8"/>
    <hyperlink ref="O78" r:id="rId127" display="https://ems.iwwf.sport/Competitions/Details?Id=86dd662c-8688-4dca-a3f5-317ef0ab500d"/>
  </hyperlinks>
  <pageMargins left="0.78125" right="0.38541666666666669" top="0.51041666666666663" bottom="0.27083333333333331" header="0.3" footer="0.38541666666666669"/>
  <pageSetup paperSize="9" orientation="landscape" horizontalDpi="0" verticalDpi="0" r:id="rId128"/>
  <ignoredErrors>
    <ignoredError sqref="C114 C116:C117 C120 C118 C122 C124:C125 C83:C88 C77:C8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Слалом W DRL 05.05.2026</vt:lpstr>
      <vt:lpstr>Tricks  DRL all Men 05.05.2026</vt:lpstr>
      <vt:lpstr>Jump all MEN DRL  05.05.2026</vt:lpstr>
      <vt:lpstr> All Men Overall 05.05.2026 DRL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2025-12-28T14:17:46Z</cp:lastPrinted>
  <dcterms:created xsi:type="dcterms:W3CDTF">2025-12-15T11:55:52Z</dcterms:created>
  <dcterms:modified xsi:type="dcterms:W3CDTF">2026-05-08T13:04:19Z</dcterms:modified>
</cp:coreProperties>
</file>