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РЕЙТИНГ ЭЛЕКТРОТЯГА\Динамический Рейтинг 2026 Э\R 2026 Динамический рейтинг 2026 ЖЕНЩИНЫ\"/>
    </mc:Choice>
  </mc:AlternateContent>
  <bookViews>
    <workbookView xWindow="0" yWindow="0" windowWidth="20490" windowHeight="7755" tabRatio="769"/>
  </bookViews>
  <sheets>
    <sheet name="R Dynamic slalom all Rl W 2026 " sheetId="7" r:id="rId1"/>
    <sheet name="R Dynamic Tricks all RL W  2026" sheetId="6" r:id="rId2"/>
    <sheet name="R Dynamic Jump W All RL 2026" sheetId="3" r:id="rId3"/>
    <sheet name="R Dynamic Overall W all  RL 26 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7" l="1"/>
  <c r="H69" i="7"/>
  <c r="H70" i="7"/>
  <c r="H71" i="7"/>
  <c r="H72" i="7"/>
  <c r="H73" i="7"/>
  <c r="H74" i="7"/>
  <c r="H75" i="7"/>
  <c r="H76" i="7"/>
  <c r="H77" i="7"/>
  <c r="H78" i="7"/>
  <c r="H58" i="7"/>
  <c r="H59" i="7"/>
  <c r="H60" i="7"/>
  <c r="H61" i="7"/>
  <c r="H62" i="7"/>
  <c r="H63" i="7"/>
  <c r="H64" i="7"/>
  <c r="H65" i="7"/>
  <c r="H66" i="7"/>
  <c r="H56" i="7"/>
  <c r="H21" i="7" l="1"/>
  <c r="H11" i="7"/>
  <c r="H12" i="7"/>
  <c r="H13" i="7"/>
  <c r="H14" i="7"/>
  <c r="H15" i="7"/>
  <c r="H16" i="7"/>
  <c r="H17" i="7"/>
  <c r="H18" i="7"/>
  <c r="H19" i="7"/>
  <c r="H10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41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J86" i="8"/>
  <c r="H86" i="8"/>
  <c r="J87" i="8"/>
  <c r="H87" i="8"/>
  <c r="L85" i="8"/>
  <c r="J85" i="8"/>
  <c r="H85" i="8"/>
  <c r="J84" i="8"/>
  <c r="H84" i="8"/>
  <c r="L83" i="8"/>
  <c r="J83" i="8"/>
  <c r="H83" i="8"/>
  <c r="L82" i="8"/>
  <c r="J82" i="8"/>
  <c r="H82" i="8"/>
  <c r="J81" i="8"/>
  <c r="H81" i="8"/>
  <c r="J80" i="8"/>
  <c r="H80" i="8"/>
  <c r="M79" i="8"/>
  <c r="J78" i="8"/>
  <c r="H78" i="8"/>
  <c r="L77" i="8"/>
  <c r="J77" i="8"/>
  <c r="H77" i="8"/>
  <c r="J76" i="8"/>
  <c r="H76" i="8"/>
  <c r="L75" i="8"/>
  <c r="J75" i="8"/>
  <c r="H75" i="8"/>
  <c r="L74" i="8"/>
  <c r="J74" i="8"/>
  <c r="H74" i="8"/>
  <c r="L73" i="8"/>
  <c r="H73" i="8"/>
  <c r="L72" i="8"/>
  <c r="J72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H42" i="8"/>
  <c r="L41" i="8"/>
  <c r="H41" i="8"/>
  <c r="L40" i="8"/>
  <c r="M40" i="8" s="1"/>
  <c r="L29" i="8"/>
  <c r="J29" i="8"/>
  <c r="L28" i="8"/>
  <c r="J28" i="8"/>
  <c r="H28" i="8"/>
  <c r="L27" i="8"/>
  <c r="J27" i="8"/>
  <c r="H27" i="8"/>
  <c r="L26" i="8"/>
  <c r="J26" i="8"/>
  <c r="H26" i="8"/>
  <c r="L25" i="8"/>
  <c r="J25" i="8"/>
  <c r="H25" i="8"/>
  <c r="L24" i="8"/>
  <c r="J24" i="8"/>
  <c r="H24" i="8"/>
  <c r="L23" i="8"/>
  <c r="J23" i="8"/>
  <c r="H23" i="8"/>
  <c r="L22" i="8"/>
  <c r="J22" i="8"/>
  <c r="H22" i="8"/>
  <c r="L21" i="8"/>
  <c r="J21" i="8"/>
  <c r="H21" i="8"/>
  <c r="L20" i="8"/>
  <c r="J20" i="8"/>
  <c r="H20" i="8"/>
  <c r="L19" i="8"/>
  <c r="J19" i="8"/>
  <c r="H19" i="8"/>
  <c r="L18" i="8"/>
  <c r="J18" i="8"/>
  <c r="H18" i="8"/>
  <c r="L17" i="8"/>
  <c r="J17" i="8"/>
  <c r="H17" i="8"/>
  <c r="L16" i="8"/>
  <c r="J16" i="8"/>
  <c r="H16" i="8"/>
  <c r="L15" i="8"/>
  <c r="J15" i="8"/>
  <c r="H15" i="8"/>
  <c r="L14" i="8"/>
  <c r="J14" i="8"/>
  <c r="H14" i="8"/>
  <c r="L13" i="8"/>
  <c r="J13" i="8"/>
  <c r="H13" i="8"/>
  <c r="L12" i="8"/>
  <c r="J12" i="8"/>
  <c r="H12" i="8"/>
  <c r="L11" i="8"/>
  <c r="J11" i="8"/>
  <c r="H11" i="8"/>
  <c r="L10" i="8"/>
  <c r="J10" i="8"/>
  <c r="L9" i="8"/>
  <c r="J9" i="8"/>
  <c r="H9" i="8"/>
  <c r="L8" i="8"/>
  <c r="J8" i="8"/>
  <c r="H8" i="8"/>
  <c r="J7" i="8"/>
  <c r="H7" i="8"/>
  <c r="L31" i="8"/>
  <c r="M31" i="8" s="1"/>
  <c r="H40" i="7"/>
  <c r="H39" i="7"/>
  <c r="H41" i="7"/>
  <c r="M74" i="8" l="1"/>
  <c r="M87" i="8"/>
  <c r="M73" i="8"/>
  <c r="M72" i="8"/>
  <c r="M77" i="8"/>
  <c r="M7" i="8"/>
  <c r="M78" i="8"/>
  <c r="M76" i="8"/>
  <c r="M10" i="8"/>
  <c r="M14" i="8"/>
  <c r="M18" i="8"/>
  <c r="M22" i="8"/>
  <c r="M26" i="8"/>
  <c r="M29" i="8"/>
  <c r="M41" i="8"/>
  <c r="M45" i="8"/>
  <c r="M82" i="8"/>
  <c r="M85" i="8"/>
  <c r="M81" i="8"/>
  <c r="M84" i="8"/>
  <c r="M86" i="8"/>
  <c r="M75" i="8"/>
  <c r="M80" i="8"/>
  <c r="M49" i="8"/>
  <c r="M53" i="8"/>
  <c r="M55" i="8"/>
  <c r="M83" i="8"/>
  <c r="M9" i="8"/>
  <c r="M13" i="8"/>
  <c r="M17" i="8"/>
  <c r="M21" i="8"/>
  <c r="M25" i="8"/>
  <c r="M44" i="8"/>
  <c r="M48" i="8"/>
  <c r="M52" i="8"/>
  <c r="M8" i="8"/>
  <c r="M12" i="8"/>
  <c r="M16" i="8"/>
  <c r="M20" i="8"/>
  <c r="M24" i="8"/>
  <c r="M28" i="8"/>
  <c r="M43" i="8"/>
  <c r="M47" i="8"/>
  <c r="M51" i="8"/>
  <c r="M57" i="8"/>
  <c r="M11" i="8"/>
  <c r="M15" i="8"/>
  <c r="M19" i="8"/>
  <c r="M23" i="8"/>
  <c r="M27" i="8"/>
  <c r="M42" i="8"/>
  <c r="M46" i="8"/>
  <c r="M50" i="8"/>
  <c r="M54" i="8"/>
  <c r="M56" i="8"/>
  <c r="H108" i="7"/>
  <c r="H109" i="7"/>
  <c r="H110" i="7"/>
  <c r="H111" i="7"/>
  <c r="H112" i="7"/>
  <c r="H113" i="7"/>
  <c r="H114" i="7"/>
  <c r="H115" i="7"/>
  <c r="H116" i="7"/>
  <c r="H118" i="7"/>
  <c r="H104" i="7"/>
  <c r="H105" i="7"/>
  <c r="H106" i="7"/>
  <c r="H107" i="7"/>
  <c r="H103" i="7"/>
  <c r="H42" i="7"/>
  <c r="H43" i="7"/>
  <c r="H4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22" i="7"/>
  <c r="H23" i="7"/>
  <c r="H24" i="7"/>
  <c r="H20" i="7"/>
  <c r="J94" i="8" l="1"/>
  <c r="H94" i="8"/>
  <c r="L93" i="8"/>
  <c r="J93" i="8"/>
  <c r="H93" i="8"/>
  <c r="H91" i="8"/>
  <c r="H90" i="8"/>
  <c r="H62" i="8"/>
  <c r="M62" i="8" s="1"/>
  <c r="H61" i="8"/>
  <c r="M61" i="8" s="1"/>
  <c r="J60" i="8"/>
  <c r="H60" i="8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M94" i="8" l="1"/>
  <c r="M93" i="8"/>
  <c r="M60" i="8"/>
  <c r="H117" i="7"/>
  <c r="H67" i="7"/>
  <c r="H57" i="7"/>
  <c r="H10" i="7"/>
  <c r="G44" i="3" l="1"/>
  <c r="G45" i="3"/>
  <c r="G46" i="3"/>
  <c r="G47" i="3"/>
  <c r="G48" i="3"/>
  <c r="G49" i="3"/>
  <c r="G33" i="3"/>
  <c r="G34" i="3"/>
  <c r="G35" i="3"/>
  <c r="G36" i="3"/>
  <c r="G37" i="3"/>
  <c r="G38" i="3"/>
  <c r="G39" i="3"/>
  <c r="G40" i="3"/>
  <c r="G41" i="3"/>
  <c r="G42" i="3"/>
  <c r="G43" i="3"/>
  <c r="G11" i="3"/>
  <c r="G12" i="3"/>
  <c r="G13" i="3"/>
  <c r="G14" i="3"/>
  <c r="G15" i="3"/>
  <c r="G16" i="3"/>
  <c r="G17" i="3"/>
  <c r="G18" i="3"/>
  <c r="G19" i="3"/>
  <c r="G86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111" i="3"/>
  <c r="G107" i="3"/>
  <c r="G108" i="3"/>
  <c r="G109" i="3"/>
  <c r="G110" i="3"/>
  <c r="G105" i="3"/>
  <c r="G106" i="3"/>
  <c r="G60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0" i="3"/>
  <c r="G69" i="6" l="1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</calcChain>
</file>

<file path=xl/sharedStrings.xml><?xml version="1.0" encoding="utf-8"?>
<sst xmlns="http://schemas.openxmlformats.org/spreadsheetml/2006/main" count="1654" uniqueCount="321">
  <si>
    <t>Buhl Alina</t>
  </si>
  <si>
    <t>AUT</t>
  </si>
  <si>
    <t>2009</t>
  </si>
  <si>
    <t>25GER010</t>
  </si>
  <si>
    <t>25EURO13</t>
  </si>
  <si>
    <t>25SVK001</t>
  </si>
  <si>
    <t>25AUT008</t>
  </si>
  <si>
    <t>25GER012</t>
  </si>
  <si>
    <t>25GER011</t>
  </si>
  <si>
    <t>25EURO14</t>
  </si>
  <si>
    <t>Elsendoorn Puck</t>
  </si>
  <si>
    <t>NED</t>
  </si>
  <si>
    <t>Open W</t>
  </si>
  <si>
    <t>25GER001</t>
  </si>
  <si>
    <t>Csokasova Zuzana</t>
  </si>
  <si>
    <t>SVK</t>
  </si>
  <si>
    <t>2005</t>
  </si>
  <si>
    <t>25SVK008</t>
  </si>
  <si>
    <t>Hillenbrand Laura</t>
  </si>
  <si>
    <t>GER</t>
  </si>
  <si>
    <t>Baumgardt Phoenix</t>
  </si>
  <si>
    <t>Bartoszewska Ewa</t>
  </si>
  <si>
    <t>POL</t>
  </si>
  <si>
    <t>2006</t>
  </si>
  <si>
    <t>25POL005</t>
  </si>
  <si>
    <t>25POL006</t>
  </si>
  <si>
    <t>Kazelskaya Maryia</t>
  </si>
  <si>
    <t>IWF</t>
  </si>
  <si>
    <t>Vaskova Sara</t>
  </si>
  <si>
    <t>-15 W</t>
  </si>
  <si>
    <t>2010</t>
  </si>
  <si>
    <t>25SVK002</t>
  </si>
  <si>
    <t>Rosovaite Luth Sigita</t>
  </si>
  <si>
    <t>Sen2 W</t>
  </si>
  <si>
    <t>Hvozdzeva Sofya</t>
  </si>
  <si>
    <t>2004</t>
  </si>
  <si>
    <t>Zamykal Lena</t>
  </si>
  <si>
    <t>Bauer Leni</t>
  </si>
  <si>
    <t>Belskaya Maryia</t>
  </si>
  <si>
    <t>Gotz Paula</t>
  </si>
  <si>
    <t>2007</t>
  </si>
  <si>
    <t>Szumanska Emilia</t>
  </si>
  <si>
    <t>Pokorna Ella</t>
  </si>
  <si>
    <t>Niahotskaya Yelizaveta</t>
  </si>
  <si>
    <t>Dobjevitch Elizaveta</t>
  </si>
  <si>
    <t>ISR</t>
  </si>
  <si>
    <t>2008</t>
  </si>
  <si>
    <t>Tsukanava Kseniya</t>
  </si>
  <si>
    <t>Kafkova Karin</t>
  </si>
  <si>
    <t>Sen1 W</t>
  </si>
  <si>
    <t>Widschwendter Laia</t>
  </si>
  <si>
    <t>Polkowska Zuzanna</t>
  </si>
  <si>
    <t>Strbakova Alexandra</t>
  </si>
  <si>
    <t>Van De Sandt Lara</t>
  </si>
  <si>
    <t>Miserok Nina</t>
  </si>
  <si>
    <t>2012</t>
  </si>
  <si>
    <t>Muller Lara</t>
  </si>
  <si>
    <t>Olejnik Zofia</t>
  </si>
  <si>
    <t>Schall Bianca</t>
  </si>
  <si>
    <t>25AUT030</t>
  </si>
  <si>
    <t>Witek Roksana</t>
  </si>
  <si>
    <t>Koszycka Gabriela</t>
  </si>
  <si>
    <t>Ostrowska Ksenia</t>
  </si>
  <si>
    <t>Kohnova Romana</t>
  </si>
  <si>
    <t>CZE</t>
  </si>
  <si>
    <t>Klimmeck Susanne</t>
  </si>
  <si>
    <t>Hilbert Amy</t>
  </si>
  <si>
    <t>2011</t>
  </si>
  <si>
    <t>Schall Nadine</t>
  </si>
  <si>
    <t>Sushko Alisa</t>
  </si>
  <si>
    <t>Cyl Dominika</t>
  </si>
  <si>
    <t>Hinke Marie</t>
  </si>
  <si>
    <t>-10 W</t>
  </si>
  <si>
    <t>2015</t>
  </si>
  <si>
    <t>Wagner Maria</t>
  </si>
  <si>
    <t>Gogola Anna</t>
  </si>
  <si>
    <t>Baranski Natalie</t>
  </si>
  <si>
    <t>Rulkowska Zofia</t>
  </si>
  <si>
    <t>Muller Jamila</t>
  </si>
  <si>
    <t>Zawojska Antonina</t>
  </si>
  <si>
    <t>25GER014</t>
  </si>
  <si>
    <t>Turets Iryna</t>
  </si>
  <si>
    <t>Lev Mai</t>
  </si>
  <si>
    <t>Alkoser Maya</t>
  </si>
  <si>
    <t>Van Gool Emma</t>
  </si>
  <si>
    <t>E IWWF</t>
  </si>
  <si>
    <t>OW</t>
  </si>
  <si>
    <t>2,00/55/10.75</t>
  </si>
  <si>
    <t>Meier Jana Chathreen</t>
  </si>
  <si>
    <t>1,00/55/10.75</t>
  </si>
  <si>
    <t>3,00/55/11.25</t>
  </si>
  <si>
    <t>1,00/55/12.00</t>
  </si>
  <si>
    <t>3,00/55/13.00</t>
  </si>
  <si>
    <t>6,00/55/12.00</t>
  </si>
  <si>
    <t>2,50/55/14.25</t>
  </si>
  <si>
    <t>2,50/55/13.00</t>
  </si>
  <si>
    <t>1,50/55/12.00</t>
  </si>
  <si>
    <t>3,25/55/12.00</t>
  </si>
  <si>
    <t>1,00/55/13.00</t>
  </si>
  <si>
    <t>4,00/55/13.00</t>
  </si>
  <si>
    <t>2,00/55/13.00</t>
  </si>
  <si>
    <t>3,00/55/14.25</t>
  </si>
  <si>
    <t>2,00/55/14.25</t>
  </si>
  <si>
    <t>3,00/55/16.00</t>
  </si>
  <si>
    <t>Selmeciova Emma</t>
  </si>
  <si>
    <t>1,25/55/14.25</t>
  </si>
  <si>
    <t>2,00/55/16.00</t>
  </si>
  <si>
    <t>4,50/55/18.25</t>
  </si>
  <si>
    <t>5,25/55/14.25</t>
  </si>
  <si>
    <t>6,00/49</t>
  </si>
  <si>
    <t>4,50/46</t>
  </si>
  <si>
    <t>Wiedenmann Leni</t>
  </si>
  <si>
    <t>Ginting Frieda</t>
  </si>
  <si>
    <t>5,25/49</t>
  </si>
  <si>
    <t>Boguszewska Wiktoria</t>
  </si>
  <si>
    <t>5,00/40</t>
  </si>
  <si>
    <t>Zuk Anna</t>
  </si>
  <si>
    <t>2016</t>
  </si>
  <si>
    <t>Burgass Franziska</t>
  </si>
  <si>
    <t>2014</t>
  </si>
  <si>
    <t>4,00/40</t>
  </si>
  <si>
    <t>3,00/49</t>
  </si>
  <si>
    <t>Agaciak Zofia</t>
  </si>
  <si>
    <t>2,00/40</t>
  </si>
  <si>
    <t>Conen Meike</t>
  </si>
  <si>
    <t>4,50/37</t>
  </si>
  <si>
    <t>Hezner Maryla</t>
  </si>
  <si>
    <t>Stolarczyk Michalina</t>
  </si>
  <si>
    <t>Juniors U19 Girls</t>
  </si>
  <si>
    <t>U15</t>
  </si>
  <si>
    <t>Juniors U15 Girls</t>
  </si>
  <si>
    <t>Olejnik Zof ia</t>
  </si>
  <si>
    <t xml:space="preserve">рейтинг на </t>
  </si>
  <si>
    <t xml:space="preserve"> OPEN WOMEN</t>
  </si>
  <si>
    <t xml:space="preserve"> Г Р</t>
  </si>
  <si>
    <t>Категория</t>
  </si>
  <si>
    <t>Страна</t>
  </si>
  <si>
    <t>Пархоменко Елена</t>
  </si>
  <si>
    <t>BLR</t>
  </si>
  <si>
    <t>Гвоздева София</t>
  </si>
  <si>
    <t xml:space="preserve">Негоцкая Елизавета </t>
  </si>
  <si>
    <t>Цуканова Ксения</t>
  </si>
  <si>
    <t xml:space="preserve">рез-т </t>
  </si>
  <si>
    <t>многоборье</t>
  </si>
  <si>
    <t xml:space="preserve"> рейтинг ЕА</t>
  </si>
  <si>
    <t>примеча- ние</t>
  </si>
  <si>
    <t>рейтинг на 01.01.2026</t>
  </si>
  <si>
    <t>25ЧРБ</t>
  </si>
  <si>
    <t>Козельская Мария</t>
  </si>
  <si>
    <t>Бельская Мария</t>
  </si>
  <si>
    <t>Юранова Мария</t>
  </si>
  <si>
    <t>U19</t>
  </si>
  <si>
    <t>Козельская Надежда</t>
  </si>
  <si>
    <t>Хухрякова  Ирина</t>
  </si>
  <si>
    <t>Сушко Алиса</t>
  </si>
  <si>
    <t>25 ПРБ 15</t>
  </si>
  <si>
    <t>Ревотько Ксения</t>
  </si>
  <si>
    <t>25ПРБ 19</t>
  </si>
  <si>
    <t>Подковщикова Дарья</t>
  </si>
  <si>
    <t>Ревотько Милана</t>
  </si>
  <si>
    <t>U19 G</t>
  </si>
  <si>
    <t>Minimum homologation: </t>
  </si>
  <si>
    <t>рейтинг на 01/01/2026</t>
  </si>
  <si>
    <t>Акасевич Милана</t>
  </si>
  <si>
    <t>Петрова Милана</t>
  </si>
  <si>
    <t>Яновская Илона</t>
  </si>
  <si>
    <t>Лукашевич Ульяна</t>
  </si>
  <si>
    <t>U12</t>
  </si>
  <si>
    <t>1</t>
  </si>
  <si>
    <t>25ЧРБэ</t>
  </si>
  <si>
    <t>2</t>
  </si>
  <si>
    <t>Хухрякова Ирина</t>
  </si>
  <si>
    <t>3</t>
  </si>
  <si>
    <t>4</t>
  </si>
  <si>
    <t>5</t>
  </si>
  <si>
    <t>6</t>
  </si>
  <si>
    <t>7</t>
  </si>
  <si>
    <t>8</t>
  </si>
  <si>
    <t>9</t>
  </si>
  <si>
    <t>25прбэ</t>
  </si>
  <si>
    <t>10</t>
  </si>
  <si>
    <t>11</t>
  </si>
  <si>
    <t>12</t>
  </si>
  <si>
    <t>13</t>
  </si>
  <si>
    <t>14</t>
  </si>
  <si>
    <t>25ПРБ э 15</t>
  </si>
  <si>
    <t>15</t>
  </si>
  <si>
    <t>16</t>
  </si>
  <si>
    <t>17</t>
  </si>
  <si>
    <t>18</t>
  </si>
  <si>
    <t>19</t>
  </si>
  <si>
    <t>20</t>
  </si>
  <si>
    <t>21</t>
  </si>
  <si>
    <t>22</t>
  </si>
  <si>
    <t>25ПРБ э 19</t>
  </si>
  <si>
    <t>25прб э 19</t>
  </si>
  <si>
    <t>33,0</t>
  </si>
  <si>
    <t>0,00/55/12.00</t>
  </si>
  <si>
    <t>2,50/52/18.25</t>
  </si>
  <si>
    <t>1,00/55/11,25</t>
  </si>
  <si>
    <t>5,50/55/12.00</t>
  </si>
  <si>
    <t>2,00/55/12.00</t>
  </si>
  <si>
    <t>2.00/55/12.00</t>
  </si>
  <si>
    <t>4,0/55/13.00</t>
  </si>
  <si>
    <t>25ПРБ19</t>
  </si>
  <si>
    <t>3,0/55/13.00</t>
  </si>
  <si>
    <t>25ПРБ15</t>
  </si>
  <si>
    <t>2,0/55//13.00</t>
  </si>
  <si>
    <t>3,0/55/14.25</t>
  </si>
  <si>
    <t>5,0/55/16.00</t>
  </si>
  <si>
    <t>3,0/55/16.00</t>
  </si>
  <si>
    <t>ДИНАМИЧЕСКИЙ РЕЙТИНГ</t>
  </si>
  <si>
    <t xml:space="preserve"> по ВОДНОЛЫЖНОМУ СПОРТУ за ЭЛЕКТРОТЯГОЙ  на  01.01.2026 </t>
  </si>
  <si>
    <t>СЛАЛОМ</t>
  </si>
  <si>
    <t>Женщины</t>
  </si>
  <si>
    <t>№ пп</t>
  </si>
  <si>
    <t>Фамилия, имя</t>
  </si>
  <si>
    <t>буи</t>
  </si>
  <si>
    <t>очки</t>
  </si>
  <si>
    <t>23-25</t>
  </si>
  <si>
    <t>2,0/55/13.00</t>
  </si>
  <si>
    <t>Бычковская Амалия</t>
  </si>
  <si>
    <t>2,0/55/14.25</t>
  </si>
  <si>
    <t>0,5/55/14.25</t>
  </si>
  <si>
    <t>4,0//49</t>
  </si>
  <si>
    <t>25ПРБ16</t>
  </si>
  <si>
    <t>4,0/49</t>
  </si>
  <si>
    <t>5,0/46</t>
  </si>
  <si>
    <t>4,0/46</t>
  </si>
  <si>
    <t xml:space="preserve">Гуцева Мария </t>
  </si>
  <si>
    <t>3,5/43</t>
  </si>
  <si>
    <t>*2,00/55/18.25</t>
  </si>
  <si>
    <t>Iwf</t>
  </si>
  <si>
    <t>2,00/55/14,25</t>
  </si>
  <si>
    <t>Junior Girls U15</t>
  </si>
  <si>
    <t>№</t>
  </si>
  <si>
    <t>Фамилия, Имя</t>
  </si>
  <si>
    <t xml:space="preserve">U15 </t>
  </si>
  <si>
    <t xml:space="preserve">U19 </t>
  </si>
  <si>
    <t>Junior Girls U19</t>
  </si>
  <si>
    <t>Who-beats-who national</t>
  </si>
  <si>
    <t>ДИНАМИЧЕСКИЙ РЕЙТИНГ на 01.01.2026</t>
  </si>
  <si>
    <t>Прыжки с трамплина</t>
  </si>
  <si>
    <t>Юниорки до 15 лет</t>
  </si>
  <si>
    <t xml:space="preserve">рез-т (м) </t>
  </si>
  <si>
    <t xml:space="preserve">по воднолыжному спорту за электротягой </t>
  </si>
  <si>
    <t xml:space="preserve">Женщины </t>
  </si>
  <si>
    <t>Юниорки до 19 лет</t>
  </si>
  <si>
    <t>Фигурное катание</t>
  </si>
  <si>
    <t>МНОГОБОРЬЕ</t>
  </si>
  <si>
    <t xml:space="preserve"> Женщины</t>
  </si>
  <si>
    <t>Г.Р.</t>
  </si>
  <si>
    <t xml:space="preserve">Категория </t>
  </si>
  <si>
    <t>Слалом</t>
  </si>
  <si>
    <t xml:space="preserve">Фигуры </t>
  </si>
  <si>
    <t xml:space="preserve">Трамплин  </t>
  </si>
  <si>
    <t>Сумма по трем видам</t>
  </si>
  <si>
    <t>Результат</t>
  </si>
  <si>
    <t>Буи</t>
  </si>
  <si>
    <t>Много-борье (очки)</t>
  </si>
  <si>
    <t>рез-т            (Очки ф.к.)</t>
  </si>
  <si>
    <t>рез-т  (метры)</t>
  </si>
  <si>
    <t>12,4</t>
  </si>
  <si>
    <t>12,5</t>
  </si>
  <si>
    <t>Видовики (или отсутствуют гомологированные результаты)</t>
  </si>
  <si>
    <t>Турец Ирина</t>
  </si>
  <si>
    <t>*</t>
  </si>
  <si>
    <t>Линич Мила</t>
  </si>
  <si>
    <t xml:space="preserve">5,5/31   </t>
  </si>
  <si>
    <t>Юниорки  до 19 лет</t>
  </si>
  <si>
    <t>Много-борье Сумма по 3 видам</t>
  </si>
  <si>
    <t>1,5/31</t>
  </si>
  <si>
    <t>3.0/55/16.</t>
  </si>
  <si>
    <t>2.0-55-14</t>
  </si>
  <si>
    <t>НЕГОМОЛОГИРОВАННЫЕ СОРЕВНОВАНИЯ ДЛЯ ИНФОРМАЦИИ</t>
  </si>
  <si>
    <t>Бойко Юния</t>
  </si>
  <si>
    <t>2.5-55-18.</t>
  </si>
  <si>
    <t>Гуцева Мария</t>
  </si>
  <si>
    <t>2.5-46.</t>
  </si>
  <si>
    <t>2,0/55/14</t>
  </si>
  <si>
    <t xml:space="preserve"> *</t>
  </si>
  <si>
    <r>
      <t xml:space="preserve">* </t>
    </r>
    <r>
      <rPr>
        <b/>
        <sz val="10"/>
        <color indexed="10"/>
        <rFont val="Times New Roman"/>
        <family val="1"/>
        <charset val="204"/>
      </rPr>
      <t>красным цветом выделены категории спортсенов, перешедших в старшую возрастную категорию в 2026г</t>
    </r>
    <r>
      <rPr>
        <b/>
        <sz val="10"/>
        <color indexed="14"/>
        <rFont val="Times New Roman"/>
        <family val="1"/>
        <charset val="204"/>
      </rPr>
      <t>.</t>
    </r>
  </si>
  <si>
    <t xml:space="preserve"> ДИНАМИЧЕСКИЙ  РЕЙТИНГ  ПО ВОДНОЛЫЖНОМУ СПОРТУ  ЗА ЭЛЕКТРОТЯГОЙ на  01/01/2026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</si>
  <si>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</si>
  <si>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</si>
  <si>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</si>
  <si>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</si>
  <si>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</si>
  <si>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</si>
  <si>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</si>
  <si>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</si>
  <si>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</si>
  <si>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</si>
  <si>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</si>
  <si>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</si>
  <si>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</si>
  <si>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</si>
  <si>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</si>
  <si>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</si>
  <si>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</si>
  <si>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</si>
  <si>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</si>
  <si>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1,25/22</t>
  </si>
  <si>
    <t>3.00/49</t>
  </si>
  <si>
    <t>3,00/31</t>
  </si>
  <si>
    <r>
      <t xml:space="preserve">Много-борье: </t>
    </r>
    <r>
      <rPr>
        <sz val="11"/>
        <color indexed="30"/>
        <rFont val="Times New Roman"/>
        <family val="1"/>
        <charset val="204"/>
      </rPr>
      <t>Сумма по 3 видам</t>
    </r>
  </si>
  <si>
    <t xml:space="preserve"> 12-14</t>
  </si>
  <si>
    <t>16-19</t>
  </si>
  <si>
    <t>29-31</t>
  </si>
  <si>
    <t>2-3</t>
  </si>
  <si>
    <t>8-9</t>
  </si>
  <si>
    <t>13-14</t>
  </si>
  <si>
    <t>18-19</t>
  </si>
  <si>
    <r>
      <t>5,0/ V</t>
    </r>
    <r>
      <rPr>
        <b/>
        <vertAlign val="subscript"/>
        <sz val="12"/>
        <rFont val="Times New Roman"/>
        <family val="1"/>
        <charset val="204"/>
      </rPr>
      <t>0</t>
    </r>
    <r>
      <rPr>
        <b/>
        <sz val="12"/>
        <rFont val="Times New Roman"/>
        <family val="1"/>
        <charset val="204"/>
      </rPr>
      <t xml:space="preserve">(37) </t>
    </r>
  </si>
  <si>
    <t>Open Women</t>
  </si>
  <si>
    <t>5,0/ (49)*37</t>
  </si>
  <si>
    <t>5,0/ (49)*40</t>
  </si>
  <si>
    <t>Результаты соревнований  в слаломе с  первенства и чемпионата Европы в Бекуме (Германия) не рассматривались в связи с нестандартной трассой из 4 буев.</t>
  </si>
  <si>
    <t>Результаты соревнований  в слаломе с первенства Европы в Бекуме (Германия) не рассматривались в связи с нестандартной трассой из 4 буев.</t>
  </si>
  <si>
    <t>Результаты соревнований  в слаломе с первенства и  чемпионата Европы в Бекуме (Германия) не рассматривались в связи с нестандартной трассой из 4 буев.</t>
  </si>
  <si>
    <r>
      <t>5,0/ V</t>
    </r>
    <r>
      <rPr>
        <b/>
        <vertAlign val="subscript"/>
        <sz val="12"/>
        <rFont val="Times New Roman"/>
        <family val="1"/>
        <charset val="204"/>
      </rPr>
      <t>0</t>
    </r>
    <r>
      <rPr>
        <b/>
        <sz val="12"/>
        <rFont val="Times New Roman"/>
        <family val="1"/>
        <charset val="204"/>
      </rPr>
      <t xml:space="preserve">(40)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</si>
</sst>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4" x14ac:knownFonts="1">
    <font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4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9"/>
      <color rgb="FF0070C0"/>
      <name val="Verdana"/>
      <family val="2"/>
      <charset val="204"/>
    </font>
    <font>
      <b/>
      <sz val="11"/>
      <color rgb="FF0070C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i/>
      <sz val="12"/>
      <color rgb="FF0070C0"/>
      <name val="Times New Roman"/>
      <family val="1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8" tint="-0.249977111117893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i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1"/>
      <name val="Arial Cyr"/>
      <charset val="204"/>
    </font>
    <font>
      <i/>
      <sz val="14"/>
      <color theme="3" tint="0.39997558519241921"/>
      <name val="Times New Roman"/>
      <family val="1"/>
      <charset val="204"/>
    </font>
    <font>
      <b/>
      <sz val="10"/>
      <color rgb="FFC2064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4"/>
      <name val="Times New Roman"/>
      <family val="1"/>
      <charset val="204"/>
    </font>
    <font>
      <b/>
      <sz val="12"/>
      <color theme="8"/>
      <name val="Calibri"/>
      <family val="2"/>
      <charset val="204"/>
      <scheme val="minor"/>
    </font>
    <font>
      <sz val="12"/>
      <color theme="8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66"/>
      <name val="Times New Roman"/>
      <family val="1"/>
      <charset val="204"/>
    </font>
    <font>
      <i/>
      <sz val="12"/>
      <color rgb="FFFF0066"/>
      <name val="Times New Roman"/>
      <family val="1"/>
      <charset val="204"/>
    </font>
    <font>
      <b/>
      <i/>
      <sz val="12"/>
      <color rgb="FFFF0066"/>
      <name val="Times New Roman"/>
      <family val="1"/>
      <charset val="204"/>
    </font>
    <font>
      <i/>
      <sz val="11"/>
      <color rgb="FFFF0066"/>
      <name val="Times New Roman"/>
      <family val="1"/>
      <charset val="204"/>
    </font>
    <font>
      <b/>
      <i/>
      <sz val="11"/>
      <color rgb="FFFF0066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2"/>
      <color theme="8" tint="-0.249977111117893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1"/>
      <color theme="5" tint="-0.249977111117893"/>
      <name val="Times New Roman"/>
      <family val="1"/>
      <charset val="204"/>
    </font>
    <font>
      <b/>
      <i/>
      <sz val="10"/>
      <color theme="5" tint="-0.24997711111789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B9F7A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9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1" xfId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2" fillId="2" borderId="1" xfId="1" applyFill="1" applyBorder="1" applyAlignment="1">
      <alignment horizontal="left" vertical="center"/>
    </xf>
    <xf numFmtId="0" fontId="2" fillId="6" borderId="1" xfId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/>
    <xf numFmtId="0" fontId="18" fillId="0" borderId="8" xfId="0" applyFont="1" applyFill="1" applyBorder="1" applyAlignment="1">
      <alignment horizontal="center"/>
    </xf>
    <xf numFmtId="0" fontId="13" fillId="0" borderId="0" xfId="0" applyFont="1" applyFill="1" applyBorder="1"/>
    <xf numFmtId="0" fontId="8" fillId="0" borderId="0" xfId="0" applyFont="1"/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8" fillId="0" borderId="2" xfId="0" applyFont="1" applyFill="1" applyBorder="1"/>
    <xf numFmtId="0" fontId="18" fillId="0" borderId="1" xfId="0" applyFont="1" applyFill="1" applyBorder="1" applyAlignment="1">
      <alignment horizontal="center"/>
    </xf>
    <xf numFmtId="0" fontId="26" fillId="11" borderId="13" xfId="0" applyFont="1" applyFill="1" applyBorder="1"/>
    <xf numFmtId="2" fontId="30" fillId="0" borderId="0" xfId="0" applyNumberFormat="1" applyFont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 vertical="center"/>
    </xf>
    <xf numFmtId="3" fontId="18" fillId="11" borderId="1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Border="1"/>
    <xf numFmtId="0" fontId="20" fillId="11" borderId="1" xfId="0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2" fontId="31" fillId="0" borderId="2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18" xfId="0" applyBorder="1"/>
    <xf numFmtId="0" fontId="13" fillId="0" borderId="1" xfId="0" applyFont="1" applyFill="1" applyBorder="1"/>
    <xf numFmtId="0" fontId="20" fillId="11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19" fillId="0" borderId="0" xfId="0" applyFont="1" applyFill="1" applyBorder="1"/>
    <xf numFmtId="4" fontId="36" fillId="0" borderId="0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4" fontId="44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11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11" borderId="2" xfId="0" applyFont="1" applyFill="1" applyBorder="1"/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/>
    <xf numFmtId="2" fontId="18" fillId="11" borderId="1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2" fontId="20" fillId="11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32" fillId="0" borderId="1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8" fillId="0" borderId="14" xfId="0" applyFont="1" applyFill="1" applyBorder="1"/>
    <xf numFmtId="0" fontId="10" fillId="0" borderId="14" xfId="0" applyFont="1" applyFill="1" applyBorder="1" applyAlignment="1">
      <alignment horizontal="left" vertical="center"/>
    </xf>
    <xf numFmtId="0" fontId="18" fillId="11" borderId="14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 vertical="center"/>
    </xf>
    <xf numFmtId="0" fontId="32" fillId="0" borderId="14" xfId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2" fontId="52" fillId="11" borderId="1" xfId="0" applyNumberFormat="1" applyFont="1" applyFill="1" applyBorder="1" applyAlignment="1">
      <alignment horizontal="center"/>
    </xf>
    <xf numFmtId="2" fontId="53" fillId="11" borderId="1" xfId="0" applyNumberFormat="1" applyFont="1" applyFill="1" applyBorder="1" applyAlignment="1">
      <alignment horizontal="center"/>
    </xf>
    <xf numFmtId="0" fontId="26" fillId="11" borderId="1" xfId="0" applyFont="1" applyFill="1" applyBorder="1"/>
    <xf numFmtId="2" fontId="20" fillId="11" borderId="1" xfId="0" applyNumberFormat="1" applyFont="1" applyFill="1" applyBorder="1" applyAlignment="1">
      <alignment horizontal="center"/>
    </xf>
    <xf numFmtId="2" fontId="44" fillId="11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20" fillId="11" borderId="1" xfId="0" applyNumberFormat="1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center"/>
    </xf>
    <xf numFmtId="0" fontId="2" fillId="0" borderId="13" xfId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0" fontId="13" fillId="11" borderId="14" xfId="0" applyFont="1" applyFill="1" applyBorder="1"/>
    <xf numFmtId="2" fontId="44" fillId="11" borderId="14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2" fontId="18" fillId="11" borderId="0" xfId="0" applyNumberFormat="1" applyFont="1" applyFill="1" applyBorder="1" applyAlignment="1">
      <alignment horizontal="center"/>
    </xf>
    <xf numFmtId="0" fontId="8" fillId="11" borderId="0" xfId="0" applyFont="1" applyFill="1"/>
    <xf numFmtId="0" fontId="16" fillId="11" borderId="0" xfId="0" applyFont="1" applyFill="1"/>
    <xf numFmtId="0" fontId="6" fillId="11" borderId="0" xfId="0" applyFont="1" applyFill="1"/>
    <xf numFmtId="0" fontId="25" fillId="0" borderId="1" xfId="0" applyFont="1" applyFill="1" applyBorder="1" applyAlignment="1">
      <alignment horizontal="center" wrapText="1"/>
    </xf>
    <xf numFmtId="2" fontId="19" fillId="0" borderId="0" xfId="0" applyNumberFormat="1" applyFont="1" applyBorder="1" applyAlignment="1">
      <alignment horizontal="center" vertical="center"/>
    </xf>
    <xf numFmtId="0" fontId="28" fillId="0" borderId="1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horizontal="center" vertical="center"/>
    </xf>
    <xf numFmtId="0" fontId="2" fillId="0" borderId="1" xfId="1" applyFill="1" applyBorder="1"/>
    <xf numFmtId="2" fontId="44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/>
    </xf>
    <xf numFmtId="2" fontId="54" fillId="11" borderId="1" xfId="0" applyNumberFormat="1" applyFont="1" applyFill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/>
    </xf>
    <xf numFmtId="2" fontId="19" fillId="0" borderId="3" xfId="0" applyNumberFormat="1" applyFont="1" applyBorder="1" applyAlignment="1">
      <alignment horizontal="center" vertical="center"/>
    </xf>
    <xf numFmtId="2" fontId="44" fillId="11" borderId="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/>
    </xf>
    <xf numFmtId="0" fontId="2" fillId="0" borderId="14" xfId="1" applyFill="1" applyBorder="1" applyAlignment="1">
      <alignment horizontal="left" vertical="center"/>
    </xf>
    <xf numFmtId="0" fontId="2" fillId="2" borderId="13" xfId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/>
    <xf numFmtId="0" fontId="0" fillId="0" borderId="1" xfId="0" applyBorder="1" applyAlignment="1">
      <alignment horizontal="center"/>
    </xf>
    <xf numFmtId="0" fontId="18" fillId="11" borderId="0" xfId="0" applyFont="1" applyFill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0" fillId="11" borderId="0" xfId="0" applyFill="1"/>
    <xf numFmtId="0" fontId="1" fillId="11" borderId="0" xfId="0" applyFont="1" applyFill="1"/>
    <xf numFmtId="0" fontId="34" fillId="11" borderId="0" xfId="0" applyFont="1" applyFill="1"/>
    <xf numFmtId="0" fontId="35" fillId="0" borderId="1" xfId="0" applyFont="1" applyFill="1" applyBorder="1"/>
    <xf numFmtId="1" fontId="18" fillId="0" borderId="1" xfId="0" applyNumberFormat="1" applyFont="1" applyFill="1" applyBorder="1" applyAlignment="1">
      <alignment horizontal="center"/>
    </xf>
    <xf numFmtId="4" fontId="3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Border="1"/>
    <xf numFmtId="0" fontId="8" fillId="11" borderId="1" xfId="0" applyFont="1" applyFill="1" applyBorder="1"/>
    <xf numFmtId="0" fontId="5" fillId="11" borderId="1" xfId="0" applyFont="1" applyFill="1" applyBorder="1" applyAlignment="1">
      <alignment horizontal="center"/>
    </xf>
    <xf numFmtId="0" fontId="17" fillId="0" borderId="6" xfId="0" applyFont="1" applyBorder="1" applyAlignment="1">
      <alignment vertical="center"/>
    </xf>
    <xf numFmtId="0" fontId="18" fillId="11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left"/>
    </xf>
    <xf numFmtId="0" fontId="8" fillId="0" borderId="0" xfId="0" applyFont="1" applyAlignment="1"/>
    <xf numFmtId="0" fontId="33" fillId="11" borderId="0" xfId="0" applyFont="1" applyFill="1" applyAlignment="1"/>
    <xf numFmtId="3" fontId="48" fillId="0" borderId="1" xfId="0" applyNumberFormat="1" applyFont="1" applyFill="1" applyBorder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0" fontId="35" fillId="0" borderId="2" xfId="0" applyFont="1" applyFill="1" applyBorder="1"/>
    <xf numFmtId="0" fontId="13" fillId="0" borderId="2" xfId="0" applyFont="1" applyFill="1" applyBorder="1"/>
    <xf numFmtId="1" fontId="18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3" fontId="37" fillId="0" borderId="2" xfId="0" applyNumberFormat="1" applyFont="1" applyFill="1" applyBorder="1" applyAlignment="1">
      <alignment horizontal="center"/>
    </xf>
    <xf numFmtId="4" fontId="36" fillId="0" borderId="2" xfId="0" applyNumberFormat="1" applyFont="1" applyFill="1" applyBorder="1" applyAlignment="1">
      <alignment horizontal="center"/>
    </xf>
    <xf numFmtId="0" fontId="35" fillId="0" borderId="14" xfId="0" applyFont="1" applyFill="1" applyBorder="1"/>
    <xf numFmtId="0" fontId="16" fillId="0" borderId="14" xfId="0" applyFont="1" applyFill="1" applyBorder="1"/>
    <xf numFmtId="1" fontId="18" fillId="0" borderId="14" xfId="0" applyNumberFormat="1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3" fontId="37" fillId="0" borderId="14" xfId="0" applyNumberFormat="1" applyFont="1" applyFill="1" applyBorder="1" applyAlignment="1">
      <alignment horizontal="center"/>
    </xf>
    <xf numFmtId="4" fontId="3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18" fillId="0" borderId="14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left" vertical="center"/>
    </xf>
    <xf numFmtId="0" fontId="28" fillId="0" borderId="2" xfId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2" fillId="0" borderId="11" xfId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2" fontId="30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50" fillId="0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49" fillId="0" borderId="1" xfId="0" applyNumberFormat="1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2" fontId="18" fillId="11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0" fontId="13" fillId="11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/>
    </xf>
    <xf numFmtId="0" fontId="51" fillId="0" borderId="14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/>
    </xf>
    <xf numFmtId="0" fontId="13" fillId="11" borderId="0" xfId="0" applyFont="1" applyFill="1" applyBorder="1"/>
    <xf numFmtId="0" fontId="9" fillId="6" borderId="0" xfId="0" applyFont="1" applyFill="1" applyBorder="1" applyAlignment="1">
      <alignment horizontal="center" vertical="center"/>
    </xf>
    <xf numFmtId="0" fontId="13" fillId="0" borderId="0" xfId="0" applyFont="1" applyFill="1"/>
    <xf numFmtId="0" fontId="0" fillId="11" borderId="0" xfId="0" applyFill="1" applyBorder="1"/>
    <xf numFmtId="0" fontId="18" fillId="11" borderId="13" xfId="0" applyFont="1" applyFill="1" applyBorder="1" applyAlignment="1">
      <alignment horizontal="center"/>
    </xf>
    <xf numFmtId="0" fontId="18" fillId="11" borderId="1" xfId="0" applyNumberFormat="1" applyFont="1" applyFill="1" applyBorder="1" applyAlignment="1">
      <alignment horizontal="center"/>
    </xf>
    <xf numFmtId="2" fontId="44" fillId="11" borderId="1" xfId="0" applyNumberFormat="1" applyFont="1" applyFill="1" applyBorder="1" applyAlignment="1">
      <alignment horizontal="center"/>
    </xf>
    <xf numFmtId="0" fontId="18" fillId="11" borderId="18" xfId="0" applyFont="1" applyFill="1" applyBorder="1" applyAlignment="1">
      <alignment horizontal="center"/>
    </xf>
    <xf numFmtId="0" fontId="18" fillId="11" borderId="13" xfId="0" applyFont="1" applyFill="1" applyBorder="1" applyAlignment="1">
      <alignment horizontal="center" vertical="center"/>
    </xf>
    <xf numFmtId="49" fontId="13" fillId="11" borderId="0" xfId="0" applyNumberFormat="1" applyFont="1" applyFill="1" applyBorder="1" applyAlignment="1">
      <alignment horizontal="center"/>
    </xf>
    <xf numFmtId="0" fontId="18" fillId="11" borderId="0" xfId="0" applyFont="1" applyFill="1" applyBorder="1"/>
    <xf numFmtId="2" fontId="58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center" vertical="center"/>
    </xf>
    <xf numFmtId="4" fontId="44" fillId="11" borderId="0" xfId="0" applyNumberFormat="1" applyFont="1" applyFill="1" applyBorder="1" applyAlignment="1">
      <alignment horizontal="center"/>
    </xf>
    <xf numFmtId="0" fontId="26" fillId="11" borderId="2" xfId="0" applyFont="1" applyFill="1" applyBorder="1"/>
    <xf numFmtId="4" fontId="18" fillId="11" borderId="0" xfId="0" applyNumberFormat="1" applyFont="1" applyFill="1" applyBorder="1" applyAlignment="1">
      <alignment horizontal="center"/>
    </xf>
    <xf numFmtId="2" fontId="57" fillId="11" borderId="0" xfId="0" applyNumberFormat="1" applyFont="1" applyFill="1" applyBorder="1" applyAlignment="1">
      <alignment horizontal="center" vertical="center"/>
    </xf>
    <xf numFmtId="0" fontId="13" fillId="11" borderId="7" xfId="0" applyNumberFormat="1" applyFont="1" applyFill="1" applyBorder="1" applyAlignment="1">
      <alignment horizontal="center" vertical="center"/>
    </xf>
    <xf numFmtId="2" fontId="59" fillId="11" borderId="7" xfId="0" applyNumberFormat="1" applyFont="1" applyFill="1" applyBorder="1" applyAlignment="1">
      <alignment horizontal="center" vertical="center"/>
    </xf>
    <xf numFmtId="4" fontId="44" fillId="11" borderId="1" xfId="0" applyNumberFormat="1" applyFont="1" applyFill="1" applyBorder="1" applyAlignment="1">
      <alignment horizontal="center"/>
    </xf>
    <xf numFmtId="2" fontId="57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13" fillId="11" borderId="0" xfId="0" applyFont="1" applyFill="1"/>
    <xf numFmtId="0" fontId="18" fillId="11" borderId="0" xfId="0" applyFont="1" applyFill="1" applyBorder="1" applyAlignment="1">
      <alignment horizontal="left"/>
    </xf>
    <xf numFmtId="0" fontId="18" fillId="11" borderId="4" xfId="0" applyFont="1" applyFill="1" applyBorder="1" applyAlignment="1">
      <alignment horizontal="left"/>
    </xf>
    <xf numFmtId="2" fontId="52" fillId="0" borderId="1" xfId="0" applyNumberFormat="1" applyFont="1" applyFill="1" applyBorder="1" applyAlignment="1">
      <alignment horizontal="center" vertical="center"/>
    </xf>
    <xf numFmtId="4" fontId="44" fillId="0" borderId="1" xfId="0" applyNumberFormat="1" applyFont="1" applyFill="1" applyBorder="1" applyAlignment="1">
      <alignment horizontal="center"/>
    </xf>
    <xf numFmtId="2" fontId="5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/>
    </xf>
    <xf numFmtId="0" fontId="60" fillId="0" borderId="0" xfId="0" applyFont="1"/>
    <xf numFmtId="49" fontId="13" fillId="0" borderId="0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2" fontId="57" fillId="0" borderId="1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0" fontId="0" fillId="11" borderId="0" xfId="0" applyFill="1" applyBorder="1" applyAlignment="1">
      <alignment horizontal="center"/>
    </xf>
    <xf numFmtId="49" fontId="13" fillId="0" borderId="0" xfId="0" applyNumberFormat="1" applyFont="1" applyFill="1" applyBorder="1" applyAlignment="1"/>
    <xf numFmtId="0" fontId="18" fillId="11" borderId="1" xfId="0" applyFont="1" applyFill="1" applyBorder="1"/>
    <xf numFmtId="2" fontId="59" fillId="11" borderId="1" xfId="0" applyNumberFormat="1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vertical="center"/>
    </xf>
    <xf numFmtId="0" fontId="40" fillId="11" borderId="1" xfId="0" applyFont="1" applyFill="1" applyBorder="1" applyAlignment="1">
      <alignment horizontal="center"/>
    </xf>
    <xf numFmtId="3" fontId="62" fillId="11" borderId="1" xfId="0" applyNumberFormat="1" applyFont="1" applyFill="1" applyBorder="1" applyAlignment="1">
      <alignment horizontal="center"/>
    </xf>
    <xf numFmtId="0" fontId="63" fillId="14" borderId="1" xfId="0" applyNumberFormat="1" applyFont="1" applyFill="1" applyBorder="1" applyAlignment="1">
      <alignment horizontal="center"/>
    </xf>
    <xf numFmtId="0" fontId="64" fillId="11" borderId="1" xfId="0" applyFont="1" applyFill="1" applyBorder="1" applyAlignment="1">
      <alignment horizontal="center" vertical="center"/>
    </xf>
    <xf numFmtId="0" fontId="65" fillId="14" borderId="1" xfId="0" applyNumberFormat="1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1" borderId="1" xfId="0" applyFont="1" applyFill="1" applyBorder="1"/>
    <xf numFmtId="0" fontId="0" fillId="11" borderId="1" xfId="0" applyFill="1" applyBorder="1" applyAlignment="1">
      <alignment horizontal="center" vertical="center"/>
    </xf>
    <xf numFmtId="0" fontId="66" fillId="11" borderId="0" xfId="0" applyFont="1" applyFill="1"/>
    <xf numFmtId="2" fontId="9" fillId="0" borderId="2" xfId="0" applyNumberFormat="1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2" fontId="69" fillId="0" borderId="1" xfId="0" applyNumberFormat="1" applyFont="1" applyBorder="1" applyAlignment="1">
      <alignment horizontal="center"/>
    </xf>
    <xf numFmtId="0" fontId="70" fillId="0" borderId="1" xfId="0" applyFont="1" applyFill="1" applyBorder="1" applyAlignment="1">
      <alignment horizontal="left" vertical="center"/>
    </xf>
    <xf numFmtId="2" fontId="71" fillId="0" borderId="1" xfId="0" applyNumberFormat="1" applyFont="1" applyFill="1" applyBorder="1" applyAlignment="1">
      <alignment horizontal="center" vertical="center"/>
    </xf>
    <xf numFmtId="2" fontId="69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/>
    </xf>
    <xf numFmtId="2" fontId="44" fillId="0" borderId="2" xfId="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/>
    </xf>
    <xf numFmtId="2" fontId="69" fillId="0" borderId="2" xfId="0" applyNumberFormat="1" applyFont="1" applyBorder="1" applyAlignment="1">
      <alignment horizontal="center"/>
    </xf>
    <xf numFmtId="0" fontId="70" fillId="0" borderId="14" xfId="0" applyFont="1" applyFill="1" applyBorder="1" applyAlignment="1">
      <alignment horizontal="left" vertical="center"/>
    </xf>
    <xf numFmtId="2" fontId="19" fillId="0" borderId="14" xfId="0" applyNumberFormat="1" applyFont="1" applyFill="1" applyBorder="1" applyAlignment="1">
      <alignment horizontal="center" vertical="center"/>
    </xf>
    <xf numFmtId="2" fontId="44" fillId="0" borderId="14" xfId="0" applyNumberFormat="1" applyFont="1" applyFill="1" applyBorder="1" applyAlignment="1">
      <alignment horizontal="center" vertical="center"/>
    </xf>
    <xf numFmtId="2" fontId="30" fillId="0" borderId="14" xfId="0" applyNumberFormat="1" applyFont="1" applyFill="1" applyBorder="1" applyAlignment="1">
      <alignment horizontal="center"/>
    </xf>
    <xf numFmtId="2" fontId="69" fillId="0" borderId="14" xfId="0" applyNumberFormat="1" applyFont="1" applyBorder="1" applyAlignment="1">
      <alignment horizontal="center"/>
    </xf>
    <xf numFmtId="2" fontId="19" fillId="0" borderId="2" xfId="0" applyNumberFormat="1" applyFont="1" applyFill="1" applyBorder="1" applyAlignment="1">
      <alignment horizontal="center" vertical="center"/>
    </xf>
    <xf numFmtId="0" fontId="13" fillId="0" borderId="12" xfId="0" applyFont="1" applyFill="1" applyBorder="1"/>
    <xf numFmtId="0" fontId="8" fillId="3" borderId="12" xfId="0" applyFont="1" applyFill="1" applyBorder="1" applyAlignment="1">
      <alignment horizontal="center"/>
    </xf>
    <xf numFmtId="2" fontId="19" fillId="0" borderId="12" xfId="0" applyNumberFormat="1" applyFont="1" applyFill="1" applyBorder="1" applyAlignment="1">
      <alignment horizontal="center" vertical="center"/>
    </xf>
    <xf numFmtId="2" fontId="44" fillId="0" borderId="12" xfId="0" applyNumberFormat="1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4" fontId="36" fillId="0" borderId="12" xfId="0" applyNumberFormat="1" applyFont="1" applyFill="1" applyBorder="1" applyAlignment="1">
      <alignment horizontal="center"/>
    </xf>
    <xf numFmtId="2" fontId="71" fillId="0" borderId="12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/>
    </xf>
    <xf numFmtId="2" fontId="69" fillId="0" borderId="12" xfId="0" applyNumberFormat="1" applyFont="1" applyBorder="1" applyAlignment="1">
      <alignment horizontal="center"/>
    </xf>
    <xf numFmtId="0" fontId="20" fillId="0" borderId="1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2" fontId="72" fillId="0" borderId="1" xfId="0" applyNumberFormat="1" applyFont="1" applyFill="1" applyBorder="1" applyAlignment="1">
      <alignment horizontal="center" vertical="center"/>
    </xf>
    <xf numFmtId="2" fontId="74" fillId="0" borderId="1" xfId="0" applyNumberFormat="1" applyFont="1" applyFill="1" applyBorder="1" applyAlignment="1">
      <alignment horizontal="center" vertical="center"/>
    </xf>
    <xf numFmtId="4" fontId="75" fillId="0" borderId="1" xfId="0" applyNumberFormat="1" applyFont="1" applyFill="1" applyBorder="1" applyAlignment="1">
      <alignment horizontal="center"/>
    </xf>
    <xf numFmtId="2" fontId="73" fillId="0" borderId="1" xfId="0" applyNumberFormat="1" applyFont="1" applyFill="1" applyBorder="1" applyAlignment="1">
      <alignment horizontal="center"/>
    </xf>
    <xf numFmtId="3" fontId="74" fillId="0" borderId="1" xfId="0" applyNumberFormat="1" applyFont="1" applyFill="1" applyBorder="1" applyAlignment="1">
      <alignment horizontal="center" vertical="center"/>
    </xf>
    <xf numFmtId="2" fontId="74" fillId="0" borderId="2" xfId="0" applyNumberFormat="1" applyFont="1" applyFill="1" applyBorder="1" applyAlignment="1">
      <alignment horizontal="center" vertical="center"/>
    </xf>
    <xf numFmtId="4" fontId="76" fillId="0" borderId="1" xfId="0" applyNumberFormat="1" applyFont="1" applyFill="1" applyBorder="1" applyAlignment="1">
      <alignment horizontal="center"/>
    </xf>
    <xf numFmtId="2" fontId="74" fillId="0" borderId="1" xfId="0" applyNumberFormat="1" applyFont="1" applyFill="1" applyBorder="1" applyAlignment="1">
      <alignment horizontal="center"/>
    </xf>
    <xf numFmtId="3" fontId="74" fillId="0" borderId="2" xfId="0" applyNumberFormat="1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vertical="center"/>
    </xf>
    <xf numFmtId="4" fontId="44" fillId="0" borderId="1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vertical="center"/>
    </xf>
    <xf numFmtId="0" fontId="34" fillId="11" borderId="0" xfId="0" applyFont="1" applyFill="1" applyAlignment="1">
      <alignment horizontal="left"/>
    </xf>
    <xf numFmtId="3" fontId="18" fillId="0" borderId="2" xfId="0" applyNumberFormat="1" applyFont="1" applyFill="1" applyBorder="1" applyAlignment="1">
      <alignment horizontal="left"/>
    </xf>
    <xf numFmtId="3" fontId="18" fillId="0" borderId="1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2" fontId="18" fillId="0" borderId="12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74" fillId="0" borderId="1" xfId="0" applyFont="1" applyFill="1" applyBorder="1" applyAlignment="1">
      <alignment horizontal="left"/>
    </xf>
    <xf numFmtId="0" fontId="18" fillId="11" borderId="0" xfId="0" applyFont="1" applyFill="1" applyAlignment="1">
      <alignment horizontal="left"/>
    </xf>
    <xf numFmtId="2" fontId="18" fillId="0" borderId="1" xfId="0" applyNumberFormat="1" applyFont="1" applyFill="1" applyBorder="1" applyAlignment="1">
      <alignment horizontal="left"/>
    </xf>
    <xf numFmtId="0" fontId="18" fillId="0" borderId="9" xfId="0" applyFont="1" applyFill="1" applyBorder="1" applyAlignment="1">
      <alignment horizontal="left"/>
    </xf>
    <xf numFmtId="0" fontId="26" fillId="12" borderId="1" xfId="0" applyFont="1" applyFill="1" applyBorder="1" applyAlignment="1">
      <alignment horizontal="left"/>
    </xf>
    <xf numFmtId="0" fontId="56" fillId="11" borderId="1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8" fillId="7" borderId="0" xfId="0" applyFont="1" applyFill="1" applyBorder="1"/>
    <xf numFmtId="0" fontId="18" fillId="7" borderId="0" xfId="0" applyFont="1" applyFill="1" applyBorder="1" applyAlignment="1">
      <alignment horizontal="left"/>
    </xf>
    <xf numFmtId="0" fontId="61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left"/>
    </xf>
    <xf numFmtId="0" fontId="18" fillId="11" borderId="2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vertical="center"/>
    </xf>
    <xf numFmtId="0" fontId="66" fillId="11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left"/>
    </xf>
    <xf numFmtId="4" fontId="76" fillId="0" borderId="2" xfId="0" applyNumberFormat="1" applyFont="1" applyFill="1" applyBorder="1" applyAlignment="1">
      <alignment horizontal="center"/>
    </xf>
    <xf numFmtId="2" fontId="74" fillId="0" borderId="2" xfId="0" applyNumberFormat="1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13" fillId="13" borderId="1" xfId="0" applyFont="1" applyFill="1" applyBorder="1"/>
    <xf numFmtId="0" fontId="18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2" fontId="18" fillId="13" borderId="1" xfId="0" applyNumberFormat="1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/>
    </xf>
    <xf numFmtId="4" fontId="23" fillId="13" borderId="1" xfId="0" applyNumberFormat="1" applyFont="1" applyFill="1" applyBorder="1" applyAlignment="1">
      <alignment horizontal="center"/>
    </xf>
    <xf numFmtId="0" fontId="0" fillId="13" borderId="0" xfId="0" applyFill="1"/>
    <xf numFmtId="0" fontId="20" fillId="13" borderId="1" xfId="0" applyFont="1" applyFill="1" applyBorder="1" applyAlignment="1">
      <alignment horizontal="center"/>
    </xf>
    <xf numFmtId="2" fontId="78" fillId="0" borderId="1" xfId="0" applyNumberFormat="1" applyFont="1" applyBorder="1" applyAlignment="1">
      <alignment horizontal="center"/>
    </xf>
    <xf numFmtId="2" fontId="78" fillId="0" borderId="14" xfId="0" applyNumberFormat="1" applyFont="1" applyBorder="1" applyAlignment="1">
      <alignment horizontal="center"/>
    </xf>
    <xf numFmtId="2" fontId="78" fillId="0" borderId="2" xfId="0" applyNumberFormat="1" applyFont="1" applyBorder="1" applyAlignment="1">
      <alignment horizontal="center"/>
    </xf>
    <xf numFmtId="2" fontId="78" fillId="0" borderId="1" xfId="0" applyNumberFormat="1" applyFont="1" applyFill="1" applyBorder="1" applyAlignment="1">
      <alignment horizontal="center"/>
    </xf>
    <xf numFmtId="2" fontId="78" fillId="13" borderId="1" xfId="0" applyNumberFormat="1" applyFont="1" applyFill="1" applyBorder="1" applyAlignment="1">
      <alignment horizontal="center"/>
    </xf>
    <xf numFmtId="2" fontId="57" fillId="0" borderId="1" xfId="0" applyNumberFormat="1" applyFont="1" applyBorder="1" applyAlignment="1">
      <alignment horizontal="center"/>
    </xf>
    <xf numFmtId="0" fontId="37" fillId="0" borderId="5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center" wrapText="1"/>
    </xf>
    <xf numFmtId="0" fontId="37" fillId="11" borderId="1" xfId="0" applyFont="1" applyFill="1" applyBorder="1" applyAlignment="1">
      <alignment horizontal="center" vertical="center" wrapText="1"/>
    </xf>
    <xf numFmtId="0" fontId="77" fillId="11" borderId="7" xfId="0" applyFont="1" applyFill="1" applyBorder="1" applyAlignment="1">
      <alignment horizontal="center" vertical="center" wrapText="1"/>
    </xf>
    <xf numFmtId="4" fontId="37" fillId="11" borderId="1" xfId="0" applyNumberFormat="1" applyFont="1" applyFill="1" applyBorder="1" applyAlignment="1">
      <alignment horizontal="center" vertical="center" wrapText="1"/>
    </xf>
    <xf numFmtId="0" fontId="77" fillId="11" borderId="1" xfId="0" applyFont="1" applyFill="1" applyBorder="1" applyAlignment="1">
      <alignment horizontal="center" vertical="center" wrapText="1"/>
    </xf>
    <xf numFmtId="0" fontId="37" fillId="11" borderId="2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/>
    </xf>
    <xf numFmtId="0" fontId="37" fillId="0" borderId="3" xfId="0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 wrapText="1"/>
    </xf>
    <xf numFmtId="0" fontId="37" fillId="0" borderId="3" xfId="0" applyFont="1" applyFill="1" applyBorder="1" applyAlignment="1">
      <alignment horizontal="center" wrapText="1"/>
    </xf>
    <xf numFmtId="0" fontId="37" fillId="11" borderId="1" xfId="0" applyFont="1" applyFill="1" applyBorder="1" applyAlignment="1">
      <alignment horizontal="center" vertical="top"/>
    </xf>
    <xf numFmtId="2" fontId="69" fillId="0" borderId="7" xfId="0" applyNumberFormat="1" applyFont="1" applyBorder="1" applyAlignment="1">
      <alignment horizontal="center"/>
    </xf>
    <xf numFmtId="2" fontId="57" fillId="0" borderId="7" xfId="0" applyNumberFormat="1" applyFont="1" applyFill="1" applyBorder="1" applyAlignment="1">
      <alignment horizontal="center" vertical="center"/>
    </xf>
    <xf numFmtId="2" fontId="57" fillId="0" borderId="7" xfId="0" applyNumberFormat="1" applyFont="1" applyFill="1" applyBorder="1" applyAlignment="1">
      <alignment vertical="center"/>
    </xf>
    <xf numFmtId="0" fontId="0" fillId="11" borderId="7" xfId="0" applyFill="1" applyBorder="1"/>
    <xf numFmtId="2" fontId="57" fillId="11" borderId="7" xfId="0" applyNumberFormat="1" applyFont="1" applyFill="1" applyBorder="1" applyAlignment="1">
      <alignment horizontal="center" vertical="center"/>
    </xf>
    <xf numFmtId="0" fontId="26" fillId="12" borderId="7" xfId="0" applyFont="1" applyFill="1" applyBorder="1" applyAlignment="1">
      <alignment vertical="center"/>
    </xf>
    <xf numFmtId="2" fontId="49" fillId="0" borderId="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/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/>
    </xf>
    <xf numFmtId="2" fontId="18" fillId="11" borderId="2" xfId="0" applyNumberFormat="1" applyFont="1" applyFill="1" applyBorder="1" applyAlignment="1">
      <alignment horizontal="center"/>
    </xf>
    <xf numFmtId="2" fontId="57" fillId="0" borderId="8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left"/>
    </xf>
    <xf numFmtId="2" fontId="18" fillId="11" borderId="14" xfId="0" applyNumberFormat="1" applyFont="1" applyFill="1" applyBorder="1" applyAlignment="1">
      <alignment horizontal="center"/>
    </xf>
    <xf numFmtId="4" fontId="44" fillId="0" borderId="14" xfId="0" applyNumberFormat="1" applyFont="1" applyFill="1" applyBorder="1" applyAlignment="1">
      <alignment horizontal="center"/>
    </xf>
    <xf numFmtId="49" fontId="18" fillId="0" borderId="14" xfId="0" applyNumberFormat="1" applyFont="1" applyFill="1" applyBorder="1" applyAlignment="1">
      <alignment horizontal="center"/>
    </xf>
    <xf numFmtId="2" fontId="57" fillId="0" borderId="10" xfId="0" applyNumberFormat="1" applyFont="1" applyFill="1" applyBorder="1" applyAlignment="1">
      <alignment horizontal="center" vertical="center"/>
    </xf>
    <xf numFmtId="0" fontId="13" fillId="0" borderId="6" xfId="0" applyFont="1" applyFill="1" applyBorder="1"/>
    <xf numFmtId="0" fontId="19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2" fontId="44" fillId="11" borderId="3" xfId="0" applyNumberFormat="1" applyFont="1" applyFill="1" applyBorder="1" applyAlignment="1">
      <alignment horizontal="center" vertical="center"/>
    </xf>
    <xf numFmtId="0" fontId="38" fillId="13" borderId="1" xfId="0" quotePrefix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6" borderId="11" xfId="1" applyFill="1" applyBorder="1" applyAlignment="1">
      <alignment horizontal="left" vertical="center"/>
    </xf>
    <xf numFmtId="0" fontId="0" fillId="0" borderId="14" xfId="0" applyFill="1" applyBorder="1" applyAlignment="1">
      <alignment horizontal="center"/>
    </xf>
    <xf numFmtId="0" fontId="9" fillId="6" borderId="14" xfId="0" applyFont="1" applyFill="1" applyBorder="1" applyAlignment="1">
      <alignment horizontal="center" vertical="center"/>
    </xf>
    <xf numFmtId="0" fontId="26" fillId="11" borderId="14" xfId="0" applyFont="1" applyFill="1" applyBorder="1"/>
    <xf numFmtId="0" fontId="8" fillId="13" borderId="1" xfId="0" quotePrefix="1" applyFont="1" applyFill="1" applyBorder="1" applyAlignment="1">
      <alignment horizontal="center" vertical="center" wrapText="1"/>
    </xf>
    <xf numFmtId="0" fontId="8" fillId="13" borderId="2" xfId="0" quotePrefix="1" applyFont="1" applyFill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/>
    </xf>
    <xf numFmtId="2" fontId="15" fillId="11" borderId="1" xfId="0" applyNumberFormat="1" applyFont="1" applyFill="1" applyBorder="1" applyAlignment="1">
      <alignment horizontal="center"/>
    </xf>
    <xf numFmtId="0" fontId="37" fillId="11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6" fillId="11" borderId="1" xfId="0" applyFont="1" applyFill="1" applyBorder="1" applyAlignment="1"/>
    <xf numFmtId="0" fontId="26" fillId="11" borderId="13" xfId="0" applyFont="1" applyFill="1" applyBorder="1" applyAlignment="1"/>
    <xf numFmtId="0" fontId="2" fillId="0" borderId="13" xfId="1" applyFill="1" applyBorder="1" applyAlignment="1"/>
    <xf numFmtId="0" fontId="2" fillId="0" borderId="1" xfId="1" applyFill="1" applyBorder="1" applyAlignment="1"/>
    <xf numFmtId="0" fontId="2" fillId="0" borderId="14" xfId="1" applyFill="1" applyBorder="1" applyAlignment="1"/>
    <xf numFmtId="0" fontId="2" fillId="0" borderId="11" xfId="1" applyFill="1" applyBorder="1" applyAlignment="1"/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"/>
    </xf>
    <xf numFmtId="0" fontId="19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44" fillId="11" borderId="11" xfId="0" applyNumberFormat="1" applyFont="1" applyFill="1" applyBorder="1" applyAlignment="1">
      <alignment horizontal="center" vertical="center"/>
    </xf>
    <xf numFmtId="2" fontId="13" fillId="11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55" fillId="11" borderId="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26" fillId="11" borderId="19" xfId="0" applyFont="1" applyFill="1" applyBorder="1" applyAlignment="1"/>
    <xf numFmtId="0" fontId="2" fillId="2" borderId="19" xfId="1" applyFill="1" applyBorder="1" applyAlignment="1">
      <alignment horizontal="left" vertical="center"/>
    </xf>
    <xf numFmtId="0" fontId="26" fillId="11" borderId="19" xfId="0" applyFont="1" applyFill="1" applyBorder="1"/>
    <xf numFmtId="0" fontId="2" fillId="0" borderId="19" xfId="1" applyFill="1" applyBorder="1" applyAlignment="1">
      <alignment horizontal="left" vertical="center"/>
    </xf>
    <xf numFmtId="0" fontId="81" fillId="0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vertical="center"/>
    </xf>
    <xf numFmtId="0" fontId="8" fillId="11" borderId="0" xfId="0" applyFont="1" applyFill="1" applyBorder="1"/>
    <xf numFmtId="0" fontId="10" fillId="11" borderId="0" xfId="0" applyFont="1" applyFill="1" applyBorder="1" applyAlignment="1">
      <alignment horizontal="left" vertical="center"/>
    </xf>
    <xf numFmtId="0" fontId="10" fillId="11" borderId="0" xfId="0" applyFont="1" applyFill="1" applyBorder="1" applyAlignment="1">
      <alignment horizontal="center" vertical="center"/>
    </xf>
    <xf numFmtId="2" fontId="30" fillId="11" borderId="0" xfId="0" applyNumberFormat="1" applyFont="1" applyFill="1" applyBorder="1" applyAlignment="1">
      <alignment horizontal="center"/>
    </xf>
    <xf numFmtId="0" fontId="32" fillId="11" borderId="0" xfId="1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left" vertical="center"/>
    </xf>
    <xf numFmtId="0" fontId="2" fillId="15" borderId="19" xfId="1" applyFill="1" applyBorder="1" applyAlignment="1">
      <alignment horizontal="left" vertical="center"/>
    </xf>
    <xf numFmtId="0" fontId="13" fillId="11" borderId="13" xfId="0" applyFont="1" applyFill="1" applyBorder="1"/>
    <xf numFmtId="0" fontId="26" fillId="12" borderId="13" xfId="0" applyFont="1" applyFill="1" applyBorder="1" applyAlignment="1">
      <alignment vertical="center"/>
    </xf>
    <xf numFmtId="0" fontId="0" fillId="0" borderId="6" xfId="0" applyBorder="1"/>
    <xf numFmtId="49" fontId="13" fillId="11" borderId="1" xfId="0" applyNumberFormat="1" applyFont="1" applyFill="1" applyBorder="1" applyAlignment="1"/>
    <xf numFmtId="49" fontId="13" fillId="11" borderId="1" xfId="0" applyNumberFormat="1" applyFont="1" applyFill="1" applyBorder="1" applyAlignment="1">
      <alignment horizontal="center"/>
    </xf>
    <xf numFmtId="0" fontId="18" fillId="11" borderId="3" xfId="0" applyFont="1" applyFill="1" applyBorder="1"/>
    <xf numFmtId="0" fontId="18" fillId="11" borderId="3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left"/>
    </xf>
    <xf numFmtId="2" fontId="59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/>
    <xf numFmtId="0" fontId="18" fillId="0" borderId="3" xfId="0" applyFont="1" applyFill="1" applyBorder="1" applyAlignment="1">
      <alignment horizontal="center" wrapText="1"/>
    </xf>
    <xf numFmtId="2" fontId="59" fillId="0" borderId="1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2" fontId="36" fillId="0" borderId="1" xfId="0" applyNumberFormat="1" applyFont="1" applyBorder="1" applyAlignment="1">
      <alignment horizontal="center"/>
    </xf>
    <xf numFmtId="0" fontId="19" fillId="0" borderId="1" xfId="0" applyFont="1" applyFill="1" applyBorder="1"/>
    <xf numFmtId="0" fontId="52" fillId="11" borderId="1" xfId="0" applyFont="1" applyFill="1" applyBorder="1" applyAlignment="1">
      <alignment horizontal="center" vertical="center"/>
    </xf>
    <xf numFmtId="0" fontId="82" fillId="11" borderId="0" xfId="0" applyFont="1" applyFill="1" applyBorder="1" applyAlignment="1">
      <alignment horizontal="center" vertical="top" wrapText="1"/>
    </xf>
    <xf numFmtId="0" fontId="18" fillId="11" borderId="0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16" fillId="8" borderId="7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/>
    </xf>
    <xf numFmtId="0" fontId="83" fillId="11" borderId="0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17" fillId="11" borderId="18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37" fillId="11" borderId="1" xfId="0" applyFont="1" applyFill="1" applyBorder="1" applyAlignment="1">
      <alignment horizontal="center" vertical="center" textRotation="90" wrapText="1"/>
    </xf>
    <xf numFmtId="0" fontId="37" fillId="0" borderId="7" xfId="0" applyFont="1" applyFill="1" applyBorder="1" applyAlignment="1">
      <alignment horizontal="center" wrapText="1"/>
    </xf>
    <xf numFmtId="0" fontId="37" fillId="0" borderId="1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/>
    </xf>
    <xf numFmtId="0" fontId="18" fillId="11" borderId="7" xfId="0" applyFont="1" applyFill="1" applyBorder="1" applyAlignment="1">
      <alignment horizontal="center" wrapText="1"/>
    </xf>
    <xf numFmtId="0" fontId="37" fillId="11" borderId="1" xfId="0" applyFont="1" applyFill="1" applyBorder="1" applyAlignment="1">
      <alignment horizontal="center" vertical="center" wrapText="1"/>
    </xf>
    <xf numFmtId="0" fontId="77" fillId="11" borderId="13" xfId="0" applyFont="1" applyFill="1" applyBorder="1" applyAlignment="1">
      <alignment horizontal="center" vertical="center" wrapText="1"/>
    </xf>
    <xf numFmtId="0" fontId="82" fillId="11" borderId="0" xfId="0" applyFont="1" applyFill="1" applyBorder="1" applyAlignment="1">
      <alignment horizontal="left" vertical="top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left" vertical="center"/>
    </xf>
    <xf numFmtId="0" fontId="13" fillId="11" borderId="14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left" vertical="center"/>
    </xf>
    <xf numFmtId="0" fontId="18" fillId="0" borderId="2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EFFF"/>
      <color rgb="FFFF0066"/>
      <color rgb="FFFFDDFF"/>
      <color rgb="FFB9F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ableski/25GER012/" TargetMode="External"/><Relationship Id="rId21" Type="http://schemas.openxmlformats.org/officeDocument/2006/relationships/hyperlink" Target="https://www.iwwfed-ea.org/cableski/25POL006/" TargetMode="External"/><Relationship Id="rId34" Type="http://schemas.openxmlformats.org/officeDocument/2006/relationships/hyperlink" Target="https://iwwfed-ea.org/cableski/rl2025/wbw/index.php?skier=AUT652000927" TargetMode="External"/><Relationship Id="rId42" Type="http://schemas.openxmlformats.org/officeDocument/2006/relationships/hyperlink" Target="https://iwwfed-ea.org/cableski/rl2025/wbw/index.php?skier=GER582023886" TargetMode="External"/><Relationship Id="rId47" Type="http://schemas.openxmlformats.org/officeDocument/2006/relationships/hyperlink" Target="https://www.iwwfed-ea.org/cableski/25SVK001/" TargetMode="External"/><Relationship Id="rId50" Type="http://schemas.openxmlformats.org/officeDocument/2006/relationships/hyperlink" Target="https://www.iwwfed-ea.org/cableski/25GER001/" TargetMode="External"/><Relationship Id="rId55" Type="http://schemas.openxmlformats.org/officeDocument/2006/relationships/hyperlink" Target="https://www.iwwfed-ea.org/cableski/25SVK002/" TargetMode="External"/><Relationship Id="rId63" Type="http://schemas.openxmlformats.org/officeDocument/2006/relationships/hyperlink" Target="https://www.iwwfed-ea.org/cableski/25GER001/" TargetMode="External"/><Relationship Id="rId68" Type="http://schemas.openxmlformats.org/officeDocument/2006/relationships/hyperlink" Target="https://iwwfed-ea.org/cableski/rl2025/wbw/index.php?skier=POL762023298" TargetMode="External"/><Relationship Id="rId76" Type="http://schemas.openxmlformats.org/officeDocument/2006/relationships/hyperlink" Target="https://www.iwwfed-ea.org/cableski/25GER011/" TargetMode="External"/><Relationship Id="rId84" Type="http://schemas.openxmlformats.org/officeDocument/2006/relationships/hyperlink" Target="https://www.iwwfed-ea.org/cableski/25EURO13/" TargetMode="External"/><Relationship Id="rId89" Type="http://schemas.openxmlformats.org/officeDocument/2006/relationships/hyperlink" Target="https://www.iwwfed-ea.org/cableski/25GER012/" TargetMode="External"/><Relationship Id="rId97" Type="http://schemas.openxmlformats.org/officeDocument/2006/relationships/hyperlink" Target="https://iwwfed-ea.org/cableski/rl2025/wbw/index.php?skier=GER842001729" TargetMode="External"/><Relationship Id="rId7" Type="http://schemas.openxmlformats.org/officeDocument/2006/relationships/hyperlink" Target="https://iwwfed-ea.org/cableski/rl2025/wbw/index.php?skier=POL702023300" TargetMode="External"/><Relationship Id="rId71" Type="http://schemas.openxmlformats.org/officeDocument/2006/relationships/hyperlink" Target="https://iwwfed-ea.org/cableski/rl2025/wbw/index.php?skier=POL982020553" TargetMode="External"/><Relationship Id="rId92" Type="http://schemas.openxmlformats.org/officeDocument/2006/relationships/hyperlink" Target="https://iwwfed-ea.org/cableski/rl2025/wbw/index.php?skier=POL982020573" TargetMode="External"/><Relationship Id="rId2" Type="http://schemas.openxmlformats.org/officeDocument/2006/relationships/hyperlink" Target="https://www.iwwfed-ea.org/cableski/25EURO13/" TargetMode="External"/><Relationship Id="rId16" Type="http://schemas.openxmlformats.org/officeDocument/2006/relationships/hyperlink" Target="https://www.iwwfed-ea.org/cableski/25SVK008/" TargetMode="External"/><Relationship Id="rId29" Type="http://schemas.openxmlformats.org/officeDocument/2006/relationships/hyperlink" Target="https://www.iwwfed-ea.org/cableski/25POL006/" TargetMode="External"/><Relationship Id="rId11" Type="http://schemas.openxmlformats.org/officeDocument/2006/relationships/hyperlink" Target="https://iwwfed-ea.org/cableski/rl2025/wbw/index.php?skier=GER982016430" TargetMode="External"/><Relationship Id="rId24" Type="http://schemas.openxmlformats.org/officeDocument/2006/relationships/hyperlink" Target="https://www.iwwfed-ea.org/cableski/25POL006/" TargetMode="External"/><Relationship Id="rId32" Type="http://schemas.openxmlformats.org/officeDocument/2006/relationships/hyperlink" Target="https://iwwfed-ea.org/cableski/rl2025/wbw/index.php?skier=AUT982024277" TargetMode="External"/><Relationship Id="rId37" Type="http://schemas.openxmlformats.org/officeDocument/2006/relationships/hyperlink" Target="https://iwwfed-ea.org/cableski/rl2025/wbw/index.php?skier=SVK882001566" TargetMode="External"/><Relationship Id="rId40" Type="http://schemas.openxmlformats.org/officeDocument/2006/relationships/hyperlink" Target="https://iwwfed-ea.org/cableski/rl2025/wbw/index.php?skier=POL702023300" TargetMode="External"/><Relationship Id="rId45" Type="http://schemas.openxmlformats.org/officeDocument/2006/relationships/hyperlink" Target="https://iwwfed-ea.org/cableski/rl2025/wbw/index.php?skier=GER622001607" TargetMode="External"/><Relationship Id="rId53" Type="http://schemas.openxmlformats.org/officeDocument/2006/relationships/hyperlink" Target="https://www.iwwfed-ea.org/cableski/25SVK008/" TargetMode="External"/><Relationship Id="rId58" Type="http://schemas.openxmlformats.org/officeDocument/2006/relationships/hyperlink" Target="https://www.iwwfed-ea.org/cableski/25POL006/" TargetMode="External"/><Relationship Id="rId66" Type="http://schemas.openxmlformats.org/officeDocument/2006/relationships/hyperlink" Target="https://www.iwwfed-ea.org/cableski/25SVK008/" TargetMode="External"/><Relationship Id="rId74" Type="http://schemas.openxmlformats.org/officeDocument/2006/relationships/hyperlink" Target="https://iwwfed-ea.org/cableski/rl2025/wbw/index.php?skier=GER842001729" TargetMode="External"/><Relationship Id="rId79" Type="http://schemas.openxmlformats.org/officeDocument/2006/relationships/hyperlink" Target="https://iwwfed-ea.org/cableski/rl2025/wbw/index.php?skier=GER982016631" TargetMode="External"/><Relationship Id="rId87" Type="http://schemas.openxmlformats.org/officeDocument/2006/relationships/hyperlink" Target="https://www.iwwfed-ea.org/cableski/25POL006/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s://iwwfed-ea.org/cableski/rl2025/wbw/index.php?skier=GER982016370" TargetMode="External"/><Relationship Id="rId61" Type="http://schemas.openxmlformats.org/officeDocument/2006/relationships/hyperlink" Target="https://www.iwwfed-ea.org/cableski/25GER001/" TargetMode="External"/><Relationship Id="rId82" Type="http://schemas.openxmlformats.org/officeDocument/2006/relationships/hyperlink" Target="https://www.iwwfed-ea.org/cableski/25GER011/" TargetMode="External"/><Relationship Id="rId90" Type="http://schemas.openxmlformats.org/officeDocument/2006/relationships/hyperlink" Target="https://iwwfed-ea.org/cableski/rl2025/wbw/index.php?skier=GER982016634" TargetMode="External"/><Relationship Id="rId95" Type="http://schemas.openxmlformats.org/officeDocument/2006/relationships/hyperlink" Target="https://www.iwwfed-ea.org/cableski/25GER001/" TargetMode="External"/><Relationship Id="rId19" Type="http://schemas.openxmlformats.org/officeDocument/2006/relationships/hyperlink" Target="https://www.iwwfed-ea.org/cableski/25POL005/" TargetMode="External"/><Relationship Id="rId14" Type="http://schemas.openxmlformats.org/officeDocument/2006/relationships/hyperlink" Target="https://iwwfed-ea.org/cableski/rl2025/wbw/index.php?skier=ISR982001416" TargetMode="External"/><Relationship Id="rId22" Type="http://schemas.openxmlformats.org/officeDocument/2006/relationships/hyperlink" Target="https://www.iwwfed-ea.org/cableski/25SVK001/" TargetMode="External"/><Relationship Id="rId27" Type="http://schemas.openxmlformats.org/officeDocument/2006/relationships/hyperlink" Target="https://iwwfed-ea.org/cableski/rl2025/wbw/index.php?skier=GER672001573" TargetMode="External"/><Relationship Id="rId30" Type="http://schemas.openxmlformats.org/officeDocument/2006/relationships/hyperlink" Target="https://iwwfed-ea.org/cableski/rl2025/wbw/index.php?skier=GER312000906" TargetMode="External"/><Relationship Id="rId35" Type="http://schemas.openxmlformats.org/officeDocument/2006/relationships/hyperlink" Target="https://iwwfed-ea.org/cableski/rl2025/wbw/index.php?skier=SVK912001565" TargetMode="External"/><Relationship Id="rId43" Type="http://schemas.openxmlformats.org/officeDocument/2006/relationships/hyperlink" Target="https://iwwfed-ea.org/cableski/rl2025/wbw/index.php?skier=AUT902001436" TargetMode="External"/><Relationship Id="rId48" Type="http://schemas.openxmlformats.org/officeDocument/2006/relationships/hyperlink" Target="https://www.iwwfed-ea.org/cableski/25GER012/" TargetMode="External"/><Relationship Id="rId56" Type="http://schemas.openxmlformats.org/officeDocument/2006/relationships/hyperlink" Target="https://www.iwwfed-ea.org/cableski/25POL006/" TargetMode="External"/><Relationship Id="rId64" Type="http://schemas.openxmlformats.org/officeDocument/2006/relationships/hyperlink" Target="https://www.iwwfed-ea.org/cableski/25POL005/" TargetMode="External"/><Relationship Id="rId69" Type="http://schemas.openxmlformats.org/officeDocument/2006/relationships/hyperlink" Target="https://iwwfed-ea.org/cableski/rl2025/wbw/index.php?skier=SVK942001564" TargetMode="External"/><Relationship Id="rId77" Type="http://schemas.openxmlformats.org/officeDocument/2006/relationships/hyperlink" Target="https://www.iwwfed-ea.org/cableski/25POL006/" TargetMode="External"/><Relationship Id="rId100" Type="http://schemas.openxmlformats.org/officeDocument/2006/relationships/hyperlink" Target="https://www.iwwfed-ea.org/cableski/25SVK001/" TargetMode="External"/><Relationship Id="rId8" Type="http://schemas.openxmlformats.org/officeDocument/2006/relationships/hyperlink" Target="https://iwwfed-ea.org/cableski/rl2025/wbw/index.php?skier=POL762023298" TargetMode="External"/><Relationship Id="rId51" Type="http://schemas.openxmlformats.org/officeDocument/2006/relationships/hyperlink" Target="https://www.iwwfed-ea.org/cableski/25AUT008/" TargetMode="External"/><Relationship Id="rId72" Type="http://schemas.openxmlformats.org/officeDocument/2006/relationships/hyperlink" Target="https://iwwfed-ea.org/cableski/rl2025/wbw/index.php?skier=IWF100200038" TargetMode="External"/><Relationship Id="rId80" Type="http://schemas.openxmlformats.org/officeDocument/2006/relationships/hyperlink" Target="https://www.iwwfed-ea.org/cableski/25GER001/" TargetMode="External"/><Relationship Id="rId85" Type="http://schemas.openxmlformats.org/officeDocument/2006/relationships/hyperlink" Target="https://iwwfed-ea.org/cableski/rl2025/wbw/index.php?skier=GER982016690" TargetMode="External"/><Relationship Id="rId93" Type="http://schemas.openxmlformats.org/officeDocument/2006/relationships/hyperlink" Target="https://www.iwwfed-ea.org/cableski/25POL006/" TargetMode="External"/><Relationship Id="rId98" Type="http://schemas.openxmlformats.org/officeDocument/2006/relationships/hyperlink" Target="https://www.iwwfed-ea.org/cableski/25GER010/" TargetMode="External"/><Relationship Id="rId3" Type="http://schemas.openxmlformats.org/officeDocument/2006/relationships/hyperlink" Target="https://iwwfed-ea.org/cableski/rl2025/wbw/index.php?skier=AUT982024277" TargetMode="External"/><Relationship Id="rId12" Type="http://schemas.openxmlformats.org/officeDocument/2006/relationships/hyperlink" Target="https://iwwfed-ea.org/cableski/rl2025/wbw/index.php?skier=POL982020513" TargetMode="External"/><Relationship Id="rId17" Type="http://schemas.openxmlformats.org/officeDocument/2006/relationships/hyperlink" Target="https://www.iwwfed-ea.org/cableski/25EURO13/" TargetMode="External"/><Relationship Id="rId25" Type="http://schemas.openxmlformats.org/officeDocument/2006/relationships/hyperlink" Target="https://www.iwwfed-ea.org/cableski/25SVK002/" TargetMode="External"/><Relationship Id="rId33" Type="http://schemas.openxmlformats.org/officeDocument/2006/relationships/hyperlink" Target="https://iwwfed-ea.org/cableski/rl2025/wbw/index.php?skier=SVK062001561" TargetMode="External"/><Relationship Id="rId38" Type="http://schemas.openxmlformats.org/officeDocument/2006/relationships/hyperlink" Target="https://iwwfed-ea.org/cableski/rl2025/wbw/index.php?skier=POL622001316" TargetMode="External"/><Relationship Id="rId46" Type="http://schemas.openxmlformats.org/officeDocument/2006/relationships/hyperlink" Target="https://iwwfed-ea.org/cableski/rl2025/wbw/index.php?skier=NED432001096" TargetMode="External"/><Relationship Id="rId59" Type="http://schemas.openxmlformats.org/officeDocument/2006/relationships/hyperlink" Target="https://www.iwwfed-ea.org/cableski/25GER011/" TargetMode="External"/><Relationship Id="rId67" Type="http://schemas.openxmlformats.org/officeDocument/2006/relationships/hyperlink" Target="https://iwwfed-ea.org/cableski/rl2025/wbw/index.php?skier=GER982016549" TargetMode="External"/><Relationship Id="rId20" Type="http://schemas.openxmlformats.org/officeDocument/2006/relationships/hyperlink" Target="https://www.iwwfed-ea.org/cableski/25GER011/" TargetMode="External"/><Relationship Id="rId41" Type="http://schemas.openxmlformats.org/officeDocument/2006/relationships/hyperlink" Target="https://iwwfed-ea.org/cableski/rl2025/wbw/index.php?skier=GER672001573" TargetMode="External"/><Relationship Id="rId54" Type="http://schemas.openxmlformats.org/officeDocument/2006/relationships/hyperlink" Target="https://www.iwwfed-ea.org/cableski/25GER012/" TargetMode="External"/><Relationship Id="rId62" Type="http://schemas.openxmlformats.org/officeDocument/2006/relationships/hyperlink" Target="https://www.iwwfed-ea.org/cableski/25GER010/" TargetMode="External"/><Relationship Id="rId70" Type="http://schemas.openxmlformats.org/officeDocument/2006/relationships/hyperlink" Target="https://iwwfed-ea.org/cableski/rl2025/wbw/index.php?skier=SVK152001558" TargetMode="External"/><Relationship Id="rId75" Type="http://schemas.openxmlformats.org/officeDocument/2006/relationships/hyperlink" Target="https://www.iwwfed-ea.org/cableski/25GER010/" TargetMode="External"/><Relationship Id="rId83" Type="http://schemas.openxmlformats.org/officeDocument/2006/relationships/hyperlink" Target="https://iwwfed-ea.org/cableski/rl2025/wbw/index.php?skier=IWF100200038" TargetMode="External"/><Relationship Id="rId88" Type="http://schemas.openxmlformats.org/officeDocument/2006/relationships/hyperlink" Target="https://iwwfed-ea.org/cableski/rl2025/wbw/index.php?skier=GER982016636" TargetMode="External"/><Relationship Id="rId91" Type="http://schemas.openxmlformats.org/officeDocument/2006/relationships/hyperlink" Target="https://www.iwwfed-ea.org/cableski/25GER001/" TargetMode="External"/><Relationship Id="rId96" Type="http://schemas.openxmlformats.org/officeDocument/2006/relationships/hyperlink" Target="https://www.iwwfed-ea.org/cableski/25GER001/" TargetMode="External"/><Relationship Id="rId1" Type="http://schemas.openxmlformats.org/officeDocument/2006/relationships/hyperlink" Target="https://iwwfed-ea.org/cableski/rl2025/wbw/index.php?skier=ISR982001416" TargetMode="External"/><Relationship Id="rId6" Type="http://schemas.openxmlformats.org/officeDocument/2006/relationships/hyperlink" Target="https://iwwfed-ea.org/cableski/rl2025/wbw/index.php?skier=SVK882001566" TargetMode="External"/><Relationship Id="rId15" Type="http://schemas.openxmlformats.org/officeDocument/2006/relationships/hyperlink" Target="https://www.iwwfed-ea.org/cableski/25GER001/" TargetMode="External"/><Relationship Id="rId23" Type="http://schemas.openxmlformats.org/officeDocument/2006/relationships/hyperlink" Target="https://www.iwwfed-ea.org/cableski/25POL005/" TargetMode="External"/><Relationship Id="rId28" Type="http://schemas.openxmlformats.org/officeDocument/2006/relationships/hyperlink" Target="https://www.iwwfed-ea.org/cableski/25GER011/" TargetMode="External"/><Relationship Id="rId36" Type="http://schemas.openxmlformats.org/officeDocument/2006/relationships/hyperlink" Target="https://iwwfed-ea.org/cableski/rl2025/wbw/index.php?skier=GER982016370" TargetMode="External"/><Relationship Id="rId49" Type="http://schemas.openxmlformats.org/officeDocument/2006/relationships/hyperlink" Target="https://www.iwwfed-ea.org/cableski/25AUT030/" TargetMode="External"/><Relationship Id="rId57" Type="http://schemas.openxmlformats.org/officeDocument/2006/relationships/hyperlink" Target="https://www.iwwfed-ea.org/cableski/25SVK001/" TargetMode="External"/><Relationship Id="rId10" Type="http://schemas.openxmlformats.org/officeDocument/2006/relationships/hyperlink" Target="https://iwwfed-ea.org/cableski/rl2025/wbw/index.php?skier=POL982020520" TargetMode="External"/><Relationship Id="rId31" Type="http://schemas.openxmlformats.org/officeDocument/2006/relationships/hyperlink" Target="https://iwwfed-ea.org/cableski/rl2025/wbw/index.php?skier=AUT712000925" TargetMode="External"/><Relationship Id="rId44" Type="http://schemas.openxmlformats.org/officeDocument/2006/relationships/hyperlink" Target="https://iwwfed-ea.org/cableski/rl2025/wbw/index.php?skier=GER92024828" TargetMode="External"/><Relationship Id="rId52" Type="http://schemas.openxmlformats.org/officeDocument/2006/relationships/hyperlink" Target="https://www.iwwfed-ea.org/cableski/25SVK001/" TargetMode="External"/><Relationship Id="rId60" Type="http://schemas.openxmlformats.org/officeDocument/2006/relationships/hyperlink" Target="https://www.iwwfed-ea.org/cableski/25AUT008/" TargetMode="External"/><Relationship Id="rId65" Type="http://schemas.openxmlformats.org/officeDocument/2006/relationships/hyperlink" Target="https://www.iwwfed-ea.org/cableski/25SVK002/" TargetMode="External"/><Relationship Id="rId73" Type="http://schemas.openxmlformats.org/officeDocument/2006/relationships/hyperlink" Target="https://iwwfed-ea.org/cableski/rl2025/wbw/index.php?skier=GER982016430" TargetMode="External"/><Relationship Id="rId78" Type="http://schemas.openxmlformats.org/officeDocument/2006/relationships/hyperlink" Target="https://iwwfed-ea.org/cableski/rl2025/wbw/index.php?skier=POL982020553" TargetMode="External"/><Relationship Id="rId81" Type="http://schemas.openxmlformats.org/officeDocument/2006/relationships/hyperlink" Target="https://iwwfed-ea.org/cableski/rl2025/wbw/index.php?skier=GER982016552" TargetMode="External"/><Relationship Id="rId86" Type="http://schemas.openxmlformats.org/officeDocument/2006/relationships/hyperlink" Target="https://iwwfed-ea.org/cableski/rl2025/wbw/index.php?skier=POL982020626" TargetMode="External"/><Relationship Id="rId94" Type="http://schemas.openxmlformats.org/officeDocument/2006/relationships/hyperlink" Target="https://iwwfed-ea.org/cableski/rl2025/wbw/index.php?skier=GER982016692" TargetMode="External"/><Relationship Id="rId99" Type="http://schemas.openxmlformats.org/officeDocument/2006/relationships/hyperlink" Target="https://iwwfed-ea.org/cableski/rl2025/wbw/index.php?skier=GER982016470" TargetMode="External"/><Relationship Id="rId101" Type="http://schemas.openxmlformats.org/officeDocument/2006/relationships/hyperlink" Target="https://www.iwwfed-ea.org/cableski/25AUT008/" TargetMode="External"/><Relationship Id="rId4" Type="http://schemas.openxmlformats.org/officeDocument/2006/relationships/hyperlink" Target="https://iwwfed-ea.org/cableski/rl2025/wbw/index.php?skier=SVK912001565" TargetMode="External"/><Relationship Id="rId9" Type="http://schemas.openxmlformats.org/officeDocument/2006/relationships/hyperlink" Target="https://iwwfed-ea.org/cableski/rl2025/wbw/index.php?skier=GER982016470" TargetMode="External"/><Relationship Id="rId13" Type="http://schemas.openxmlformats.org/officeDocument/2006/relationships/hyperlink" Target="https://iwwfed-ea.org/cableski/rl2025/wbw/index.php?skier=GER842001729" TargetMode="External"/><Relationship Id="rId18" Type="http://schemas.openxmlformats.org/officeDocument/2006/relationships/hyperlink" Target="https://www.iwwfed-ea.org/cableski/25GER010/" TargetMode="External"/><Relationship Id="rId39" Type="http://schemas.openxmlformats.org/officeDocument/2006/relationships/hyperlink" Target="https://iwwfed-ea.org/cableski/rl2025/wbw/index.php?skier=ISR39200164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wwfed-ea.org/cableski/rl2025/wbw/index.php?skier=GER622001607" TargetMode="External"/><Relationship Id="rId18" Type="http://schemas.openxmlformats.org/officeDocument/2006/relationships/hyperlink" Target="https://iwwfed-ea.org/cableski/rl2025/wbw/index.php?skier=IWF100200012" TargetMode="External"/><Relationship Id="rId26" Type="http://schemas.openxmlformats.org/officeDocument/2006/relationships/hyperlink" Target="https://iwwfed-ea.org/cableski/rl2025/wbw/index.php?skier=AUT982024277" TargetMode="External"/><Relationship Id="rId39" Type="http://schemas.openxmlformats.org/officeDocument/2006/relationships/hyperlink" Target="https://iwwfed-ea.org/cableski/rl2025/wbw/index.php?skier=AUT982024277" TargetMode="External"/><Relationship Id="rId21" Type="http://schemas.openxmlformats.org/officeDocument/2006/relationships/hyperlink" Target="https://iwwfed-ea.org/cableski/rl2025/wbw/index.php?skier=SVK882001566" TargetMode="External"/><Relationship Id="rId34" Type="http://schemas.openxmlformats.org/officeDocument/2006/relationships/hyperlink" Target="https://iwwfed-ea.org/cableski/rl2025/wbw/index.php?skier=IWF100200015" TargetMode="External"/><Relationship Id="rId42" Type="http://schemas.openxmlformats.org/officeDocument/2006/relationships/hyperlink" Target="https://www.iwwfed-ea.org/cableski/25GER011/" TargetMode="External"/><Relationship Id="rId47" Type="http://schemas.openxmlformats.org/officeDocument/2006/relationships/hyperlink" Target="https://www.iwwfed-ea.org/cableski/25GER012/" TargetMode="External"/><Relationship Id="rId50" Type="http://schemas.openxmlformats.org/officeDocument/2006/relationships/hyperlink" Target="https://www.iwwfed-ea.org/cableski/25POL006/" TargetMode="External"/><Relationship Id="rId55" Type="http://schemas.openxmlformats.org/officeDocument/2006/relationships/hyperlink" Target="https://www.iwwfed-ea.org/cableski/25POL006/" TargetMode="External"/><Relationship Id="rId63" Type="http://schemas.openxmlformats.org/officeDocument/2006/relationships/hyperlink" Target="https://www.iwwfed-ea.org/cableski/rl2025/eame/index.php?skier=GER982016430" TargetMode="External"/><Relationship Id="rId68" Type="http://schemas.openxmlformats.org/officeDocument/2006/relationships/hyperlink" Target="https://iwwfed-ea.org/cableski/rl2025/wbw/index.php?skier=POL982020639" TargetMode="External"/><Relationship Id="rId76" Type="http://schemas.openxmlformats.org/officeDocument/2006/relationships/hyperlink" Target="https://iwwfed-ea.org/cableski/rl2025/wbw/index.php?skier=POL262024026" TargetMode="External"/><Relationship Id="rId7" Type="http://schemas.openxmlformats.org/officeDocument/2006/relationships/hyperlink" Target="https://www.iwwfed-ea.org/cableski/25SVK001/" TargetMode="External"/><Relationship Id="rId71" Type="http://schemas.openxmlformats.org/officeDocument/2006/relationships/hyperlink" Target="https://iwwfed-ea.org/cableski/rl2025/wbw/index.php?skier=GER982016690" TargetMode="External"/><Relationship Id="rId2" Type="http://schemas.openxmlformats.org/officeDocument/2006/relationships/hyperlink" Target="https://www.iwwfed-ea.org/cableski/25AUT008/" TargetMode="External"/><Relationship Id="rId16" Type="http://schemas.openxmlformats.org/officeDocument/2006/relationships/hyperlink" Target="https://iwwfed-ea.org/cableski/rl2025/wbw/index.php?skier=IWF100200035" TargetMode="External"/><Relationship Id="rId29" Type="http://schemas.openxmlformats.org/officeDocument/2006/relationships/hyperlink" Target="https://iwwfed-ea.org/cableski/rl2025/wbw/index.php?skier=POL582023304" TargetMode="External"/><Relationship Id="rId11" Type="http://schemas.openxmlformats.org/officeDocument/2006/relationships/hyperlink" Target="https://www.iwwfed-ea.org/cableski/25EURO13/" TargetMode="External"/><Relationship Id="rId24" Type="http://schemas.openxmlformats.org/officeDocument/2006/relationships/hyperlink" Target="https://iwwfed-ea.org/cableski/rl2025/wbw/index.php?skier=GER582023886" TargetMode="External"/><Relationship Id="rId32" Type="http://schemas.openxmlformats.org/officeDocument/2006/relationships/hyperlink" Target="https://iwwfed-ea.org/cableski/rl2025/wbw/index.php?skier=SVK912001565" TargetMode="External"/><Relationship Id="rId37" Type="http://schemas.openxmlformats.org/officeDocument/2006/relationships/hyperlink" Target="https://iwwfed-ea.org/cableski/rl2025/wbw/index.php?skier=POL762023298" TargetMode="External"/><Relationship Id="rId40" Type="http://schemas.openxmlformats.org/officeDocument/2006/relationships/hyperlink" Target="https://www.iwwfed-ea.org/cableski/25SVK001/" TargetMode="External"/><Relationship Id="rId45" Type="http://schemas.openxmlformats.org/officeDocument/2006/relationships/hyperlink" Target="https://www.iwwfed-ea.org/cableski/25EURO13/" TargetMode="External"/><Relationship Id="rId53" Type="http://schemas.openxmlformats.org/officeDocument/2006/relationships/hyperlink" Target="https://www.iwwfed-ea.org/cableski/25POL006/" TargetMode="External"/><Relationship Id="rId58" Type="http://schemas.openxmlformats.org/officeDocument/2006/relationships/hyperlink" Target="https://www.iwwfed-ea.org/cableski/25POL006/" TargetMode="External"/><Relationship Id="rId66" Type="http://schemas.openxmlformats.org/officeDocument/2006/relationships/hyperlink" Target="https://iwwfed-ea.org/cableski/rl2025/wbw/index.php?skier=POL982020562" TargetMode="External"/><Relationship Id="rId74" Type="http://schemas.openxmlformats.org/officeDocument/2006/relationships/hyperlink" Target="https://iwwfed-ea.org/cableski/rl2025/wbw/index.php?skier=POL982020520" TargetMode="External"/><Relationship Id="rId5" Type="http://schemas.openxmlformats.org/officeDocument/2006/relationships/hyperlink" Target="https://www.iwwfed-ea.org/cableski/25POL005/" TargetMode="External"/><Relationship Id="rId15" Type="http://schemas.openxmlformats.org/officeDocument/2006/relationships/hyperlink" Target="https://iwwfed-ea.org/cableski/rl2025/wbw/index.php?skier=SVK632001639" TargetMode="External"/><Relationship Id="rId23" Type="http://schemas.openxmlformats.org/officeDocument/2006/relationships/hyperlink" Target="https://iwwfed-ea.org/cableski/rl2025/wbw/index.php?skier=POL262001619" TargetMode="External"/><Relationship Id="rId28" Type="http://schemas.openxmlformats.org/officeDocument/2006/relationships/hyperlink" Target="https://iwwfed-ea.org/cableski/rl2025/wbw/index.php?skier=POL262024026" TargetMode="External"/><Relationship Id="rId36" Type="http://schemas.openxmlformats.org/officeDocument/2006/relationships/hyperlink" Target="https://iwwfed-ea.org/cableski/rl2025/wbw/index.php?skier=GER672001573" TargetMode="External"/><Relationship Id="rId49" Type="http://schemas.openxmlformats.org/officeDocument/2006/relationships/hyperlink" Target="https://www.iwwfed-ea.org/cableski/25POL006/" TargetMode="External"/><Relationship Id="rId57" Type="http://schemas.openxmlformats.org/officeDocument/2006/relationships/hyperlink" Target="https://www.iwwfed-ea.org/cableski/25POL006/" TargetMode="External"/><Relationship Id="rId61" Type="http://schemas.openxmlformats.org/officeDocument/2006/relationships/hyperlink" Target="https://www.iwwfed-ea.org/cableski/25GER001/" TargetMode="External"/><Relationship Id="rId10" Type="http://schemas.openxmlformats.org/officeDocument/2006/relationships/hyperlink" Target="https://www.iwwfed-ea.org/cableski/25EURO13/" TargetMode="External"/><Relationship Id="rId19" Type="http://schemas.openxmlformats.org/officeDocument/2006/relationships/hyperlink" Target="https://iwwfed-ea.org/cableski/rl2025/wbw/index.php?skier=IWF100200010" TargetMode="External"/><Relationship Id="rId31" Type="http://schemas.openxmlformats.org/officeDocument/2006/relationships/hyperlink" Target="https://iwwfed-ea.org/cableski/rl2025/wbw/index.php?skier=GER842001729" TargetMode="External"/><Relationship Id="rId44" Type="http://schemas.openxmlformats.org/officeDocument/2006/relationships/hyperlink" Target="https://www.iwwfed-ea.org/cableski/25EURO13/" TargetMode="External"/><Relationship Id="rId52" Type="http://schemas.openxmlformats.org/officeDocument/2006/relationships/hyperlink" Target="https://www.iwwfed-ea.org/cableski/25GER001/" TargetMode="External"/><Relationship Id="rId60" Type="http://schemas.openxmlformats.org/officeDocument/2006/relationships/hyperlink" Target="https://www.iwwfed-ea.org/cableski/25GER011/" TargetMode="External"/><Relationship Id="rId65" Type="http://schemas.openxmlformats.org/officeDocument/2006/relationships/hyperlink" Target="https://iwwfed-ea.org/cableski/rl2025/wbw/index.php?skier=POL982020553" TargetMode="External"/><Relationship Id="rId73" Type="http://schemas.openxmlformats.org/officeDocument/2006/relationships/hyperlink" Target="https://iwwfed-ea.org/cableski/rl2025/wbw/index.php?skier=SVK912001565" TargetMode="External"/><Relationship Id="rId4" Type="http://schemas.openxmlformats.org/officeDocument/2006/relationships/hyperlink" Target="https://www.iwwfed-ea.org/cableski/25SVK001/" TargetMode="External"/><Relationship Id="rId9" Type="http://schemas.openxmlformats.org/officeDocument/2006/relationships/hyperlink" Target="https://www.iwwfed-ea.org/cableski/25EURO14/" TargetMode="External"/><Relationship Id="rId14" Type="http://schemas.openxmlformats.org/officeDocument/2006/relationships/hyperlink" Target="https://iwwfed-ea.org/cableski/rl2025/wbw/index.php?skier=SVK152001558" TargetMode="External"/><Relationship Id="rId22" Type="http://schemas.openxmlformats.org/officeDocument/2006/relationships/hyperlink" Target="https://iwwfed-ea.org/cableski/rl2025/wbw/index.php?skier=IWF100200024" TargetMode="External"/><Relationship Id="rId27" Type="http://schemas.openxmlformats.org/officeDocument/2006/relationships/hyperlink" Target="https://www.iwwfed-ea.org/cableski/25EURO14/" TargetMode="External"/><Relationship Id="rId30" Type="http://schemas.openxmlformats.org/officeDocument/2006/relationships/hyperlink" Target="https://iwwfed-ea.org/cableski/rl2025/wbw/index.php?skier=POL982020520" TargetMode="External"/><Relationship Id="rId35" Type="http://schemas.openxmlformats.org/officeDocument/2006/relationships/hyperlink" Target="https://iwwfed-ea.org/cableski/rl2025/wbw/index.php?skier=POL702023300" TargetMode="External"/><Relationship Id="rId43" Type="http://schemas.openxmlformats.org/officeDocument/2006/relationships/hyperlink" Target="https://www.iwwfed-ea.org/cableski/25POL006/" TargetMode="External"/><Relationship Id="rId48" Type="http://schemas.openxmlformats.org/officeDocument/2006/relationships/hyperlink" Target="https://www.iwwfed-ea.org/cableski/25POL006/" TargetMode="External"/><Relationship Id="rId56" Type="http://schemas.openxmlformats.org/officeDocument/2006/relationships/hyperlink" Target="https://www.iwwfed-ea.org/cableski/25POL006/" TargetMode="External"/><Relationship Id="rId64" Type="http://schemas.openxmlformats.org/officeDocument/2006/relationships/hyperlink" Target="https://iwwfed-ea.org/cableski/rl2025/wbw/index.php?skier=GER982016631" TargetMode="External"/><Relationship Id="rId69" Type="http://schemas.openxmlformats.org/officeDocument/2006/relationships/hyperlink" Target="https://iwwfed-ea.org/cableski/rl2025/wbw/index.php?skier=POL982020599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https://www.iwwfed-ea.org/cableski/25AUT008/" TargetMode="External"/><Relationship Id="rId51" Type="http://schemas.openxmlformats.org/officeDocument/2006/relationships/hyperlink" Target="https://iwwfed-ea.org/cableski/rl2025/wbw/index.php?skier=GER842001729" TargetMode="External"/><Relationship Id="rId72" Type="http://schemas.openxmlformats.org/officeDocument/2006/relationships/hyperlink" Target="https://iwwfed-ea.org/cableski/rl2025/wbw/index.php?skier=GER982016552" TargetMode="External"/><Relationship Id="rId3" Type="http://schemas.openxmlformats.org/officeDocument/2006/relationships/hyperlink" Target="https://www.iwwfed-ea.org/cableski/25GER001/" TargetMode="External"/><Relationship Id="rId12" Type="http://schemas.openxmlformats.org/officeDocument/2006/relationships/hyperlink" Target="https://www.iwwfed-ea.org/cableski/25SVK008/" TargetMode="External"/><Relationship Id="rId17" Type="http://schemas.openxmlformats.org/officeDocument/2006/relationships/hyperlink" Target="https://iwwfed-ea.org/cableski/rl2025/wbw/index.php?skier=IWF100200015" TargetMode="External"/><Relationship Id="rId25" Type="http://schemas.openxmlformats.org/officeDocument/2006/relationships/hyperlink" Target="https://iwwfed-ea.org/cableski/rl2025/wbw/index.php?skier=NED432001096" TargetMode="External"/><Relationship Id="rId33" Type="http://schemas.openxmlformats.org/officeDocument/2006/relationships/hyperlink" Target="https://iwwfed-ea.org/cableski/rl2025/wbw/index.php?skier=IWF100200035" TargetMode="External"/><Relationship Id="rId38" Type="http://schemas.openxmlformats.org/officeDocument/2006/relationships/hyperlink" Target="https://iwwfed-ea.org/cableski/rl2025/wbw/index.php?skier=SVK882001566" TargetMode="External"/><Relationship Id="rId46" Type="http://schemas.openxmlformats.org/officeDocument/2006/relationships/hyperlink" Target="https://www.iwwfed-ea.org/cableski/25SVK008/" TargetMode="External"/><Relationship Id="rId59" Type="http://schemas.openxmlformats.org/officeDocument/2006/relationships/hyperlink" Target="https://www.iwwfed-ea.org/cableski/25GER001/" TargetMode="External"/><Relationship Id="rId67" Type="http://schemas.openxmlformats.org/officeDocument/2006/relationships/hyperlink" Target="https://iwwfed-ea.org/cableski/rl2025/wbw/index.php?skier=POL982020573" TargetMode="External"/><Relationship Id="rId20" Type="http://schemas.openxmlformats.org/officeDocument/2006/relationships/hyperlink" Target="https://iwwfed-ea.org/cableski/rl2025/wbw/index.php?skier=GER982016549" TargetMode="External"/><Relationship Id="rId41" Type="http://schemas.openxmlformats.org/officeDocument/2006/relationships/hyperlink" Target="https://www.iwwfed-ea.org/cableski/25POL006/" TargetMode="External"/><Relationship Id="rId54" Type="http://schemas.openxmlformats.org/officeDocument/2006/relationships/hyperlink" Target="https://www.iwwfed-ea.org/cableski/25POL006/" TargetMode="External"/><Relationship Id="rId62" Type="http://schemas.openxmlformats.org/officeDocument/2006/relationships/hyperlink" Target="https://www.iwwfed-ea.org/cableski/25GER012/" TargetMode="External"/><Relationship Id="rId70" Type="http://schemas.openxmlformats.org/officeDocument/2006/relationships/hyperlink" Target="https://iwwfed-ea.org/cableski/rl2025/wbw/index.php?skier=POL982020619" TargetMode="External"/><Relationship Id="rId75" Type="http://schemas.openxmlformats.org/officeDocument/2006/relationships/hyperlink" Target="https://iwwfed-ea.org/cableski/rl2025/wbw/index.php?skier=POL582023304" TargetMode="External"/><Relationship Id="rId1" Type="http://schemas.openxmlformats.org/officeDocument/2006/relationships/hyperlink" Target="https://www.iwwfed-ea.org/cableski/25EURO14/" TargetMode="External"/><Relationship Id="rId6" Type="http://schemas.openxmlformats.org/officeDocument/2006/relationships/hyperlink" Target="https://www.iwwfed-ea.org/cableski/25EURO14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ableski/25AUT008/" TargetMode="External"/><Relationship Id="rId21" Type="http://schemas.openxmlformats.org/officeDocument/2006/relationships/hyperlink" Target="https://iwwfed-ea.org/cableski/rl2025/wbw/index.php?skier=POL262001619" TargetMode="External"/><Relationship Id="rId34" Type="http://schemas.openxmlformats.org/officeDocument/2006/relationships/hyperlink" Target="https://iwwfed-ea.org/cableski/rl2025/wbw/index.php?skier=POL182001654" TargetMode="External"/><Relationship Id="rId42" Type="http://schemas.openxmlformats.org/officeDocument/2006/relationships/hyperlink" Target="https://iwwfed-ea.org/cableski/rl2025/wbw/index.php?skier=POL372001195" TargetMode="External"/><Relationship Id="rId47" Type="http://schemas.openxmlformats.org/officeDocument/2006/relationships/hyperlink" Target="https://www.iwwfed-ea.org/cableski/25POL005/" TargetMode="External"/><Relationship Id="rId50" Type="http://schemas.openxmlformats.org/officeDocument/2006/relationships/hyperlink" Target="https://iwwfed-ea.org/cableski/rl2025/wbw/index.php?skier=GER432000029" TargetMode="External"/><Relationship Id="rId55" Type="http://schemas.openxmlformats.org/officeDocument/2006/relationships/hyperlink" Target="https://www.iwwfed-ea.org/cableski/25GER014/" TargetMode="External"/><Relationship Id="rId63" Type="http://schemas.openxmlformats.org/officeDocument/2006/relationships/hyperlink" Target="https://www.iwwfed-ea.org/cableski/25GER011/" TargetMode="External"/><Relationship Id="rId68" Type="http://schemas.openxmlformats.org/officeDocument/2006/relationships/hyperlink" Target="https://iwwfed-ea.org/cableski/rl2025/wbw/index.php?skier=POL582023304" TargetMode="External"/><Relationship Id="rId76" Type="http://schemas.openxmlformats.org/officeDocument/2006/relationships/hyperlink" Target="https://iwwfed-ea.org/cableski/rl2025/wbw/index.php?skier=POL982020520" TargetMode="External"/><Relationship Id="rId84" Type="http://schemas.openxmlformats.org/officeDocument/2006/relationships/hyperlink" Target="https://www.iwwfed-ea.org/cableski/25POL006/" TargetMode="External"/><Relationship Id="rId89" Type="http://schemas.openxmlformats.org/officeDocument/2006/relationships/hyperlink" Target="https://iwwfed-ea.org/cableski/rl2025/wbw/index.php?skier=SVK912001565" TargetMode="External"/><Relationship Id="rId97" Type="http://schemas.openxmlformats.org/officeDocument/2006/relationships/printerSettings" Target="../printerSettings/printerSettings3.bin"/><Relationship Id="rId7" Type="http://schemas.openxmlformats.org/officeDocument/2006/relationships/hyperlink" Target="https://iwwfed-ea.org/cableski/rl2025/wbw/index.php?skier=GER582023886" TargetMode="External"/><Relationship Id="rId71" Type="http://schemas.openxmlformats.org/officeDocument/2006/relationships/hyperlink" Target="https://www.iwwfed-ea.org/cableski/25AUT008/" TargetMode="External"/><Relationship Id="rId92" Type="http://schemas.openxmlformats.org/officeDocument/2006/relationships/hyperlink" Target="https://www.iwwfed-ea.org/cableski/25GER001/" TargetMode="External"/><Relationship Id="rId2" Type="http://schemas.openxmlformats.org/officeDocument/2006/relationships/hyperlink" Target="https://www.iwwfed-ea.org/cableski/25AUT008/" TargetMode="External"/><Relationship Id="rId16" Type="http://schemas.openxmlformats.org/officeDocument/2006/relationships/hyperlink" Target="https://www.iwwfed-ea.org/cableski/25POL005/" TargetMode="External"/><Relationship Id="rId29" Type="http://schemas.openxmlformats.org/officeDocument/2006/relationships/hyperlink" Target="https://iwwfed-ea.org/cableski/rl2025/wbw/index.php?skier=GER842001729" TargetMode="External"/><Relationship Id="rId11" Type="http://schemas.openxmlformats.org/officeDocument/2006/relationships/hyperlink" Target="https://iwwfed-ea.org/cableski/rl2025/wbw/index.php?skier=AUT982024277" TargetMode="External"/><Relationship Id="rId24" Type="http://schemas.openxmlformats.org/officeDocument/2006/relationships/hyperlink" Target="https://www.iwwfed-ea.org/cableski/25POL005/" TargetMode="External"/><Relationship Id="rId32" Type="http://schemas.openxmlformats.org/officeDocument/2006/relationships/hyperlink" Target="https://www.iwwfed-ea.org/cableski/25EURO14/" TargetMode="External"/><Relationship Id="rId37" Type="http://schemas.openxmlformats.org/officeDocument/2006/relationships/hyperlink" Target="https://www.iwwfed-ea.org/cableski/25POL006/" TargetMode="External"/><Relationship Id="rId40" Type="http://schemas.openxmlformats.org/officeDocument/2006/relationships/hyperlink" Target="https://iwwfed-ea.org/cableski/rl2025/wbw/index.php?skier=CZE982018537" TargetMode="External"/><Relationship Id="rId45" Type="http://schemas.openxmlformats.org/officeDocument/2006/relationships/hyperlink" Target="https://www.iwwfed-ea.org/cableski/25AUT030/" TargetMode="External"/><Relationship Id="rId53" Type="http://schemas.openxmlformats.org/officeDocument/2006/relationships/hyperlink" Target="https://www.iwwfed-ea.org/cableski/25POL006/" TargetMode="External"/><Relationship Id="rId58" Type="http://schemas.openxmlformats.org/officeDocument/2006/relationships/hyperlink" Target="https://iwwfed-ea.org/cableski/rl2025/wbw/index.php?skier=POL982020553" TargetMode="External"/><Relationship Id="rId66" Type="http://schemas.openxmlformats.org/officeDocument/2006/relationships/hyperlink" Target="https://iwwfed-ea.org/cableski/rl2025/wbw/index.php?skier=POL982020513" TargetMode="External"/><Relationship Id="rId74" Type="http://schemas.openxmlformats.org/officeDocument/2006/relationships/hyperlink" Target="https://iwwfed-ea.org/cableski/rl2025/wbw/index.php?skier=GER842001729" TargetMode="External"/><Relationship Id="rId79" Type="http://schemas.openxmlformats.org/officeDocument/2006/relationships/hyperlink" Target="https://iwwfed-ea.org/cableski/rl2025/wbw/index.php?skier=POL702023300" TargetMode="External"/><Relationship Id="rId87" Type="http://schemas.openxmlformats.org/officeDocument/2006/relationships/hyperlink" Target="https://iwwfed-ea.org/cableski/rl2025/wbw/index.php?skier=SVK882001566" TargetMode="External"/><Relationship Id="rId5" Type="http://schemas.openxmlformats.org/officeDocument/2006/relationships/hyperlink" Target="https://iwwfed-ea.org/cableski/rl2025/wbw/index.php?skier=AUT652000927" TargetMode="External"/><Relationship Id="rId61" Type="http://schemas.openxmlformats.org/officeDocument/2006/relationships/hyperlink" Target="https://www.iwwfed-ea.org/cableski/25POL006/" TargetMode="External"/><Relationship Id="rId82" Type="http://schemas.openxmlformats.org/officeDocument/2006/relationships/hyperlink" Target="https://www.iwwfed-ea.org/cableski/25AUT008/" TargetMode="External"/><Relationship Id="rId90" Type="http://schemas.openxmlformats.org/officeDocument/2006/relationships/hyperlink" Target="https://www.iwwfed-ea.org/cableski/25GER010/" TargetMode="External"/><Relationship Id="rId95" Type="http://schemas.openxmlformats.org/officeDocument/2006/relationships/hyperlink" Target="https://www.iwwfed-ea.org/cableski/25POL006/" TargetMode="External"/><Relationship Id="rId19" Type="http://schemas.openxmlformats.org/officeDocument/2006/relationships/hyperlink" Target="https://iwwfed-ea.org/cableski/rl2025/wbw/index.php?skier=POL982020513" TargetMode="External"/><Relationship Id="rId14" Type="http://schemas.openxmlformats.org/officeDocument/2006/relationships/hyperlink" Target="https://www.iwwfed-ea.org/cableski/25EURO14/" TargetMode="External"/><Relationship Id="rId22" Type="http://schemas.openxmlformats.org/officeDocument/2006/relationships/hyperlink" Target="https://www.iwwfed-ea.org/cableski/25POL005/" TargetMode="External"/><Relationship Id="rId27" Type="http://schemas.openxmlformats.org/officeDocument/2006/relationships/hyperlink" Target="https://iwwfed-ea.org/cableski/rl2025/wbw/index.php?skier=GER982016370" TargetMode="External"/><Relationship Id="rId30" Type="http://schemas.openxmlformats.org/officeDocument/2006/relationships/hyperlink" Target="https://www.iwwfed-ea.org/cableski/25GER012/" TargetMode="External"/><Relationship Id="rId35" Type="http://schemas.openxmlformats.org/officeDocument/2006/relationships/hyperlink" Target="https://www.iwwfed-ea.org/cableski/25POL006/" TargetMode="External"/><Relationship Id="rId43" Type="http://schemas.openxmlformats.org/officeDocument/2006/relationships/hyperlink" Target="https://www.iwwfed-ea.org/cableski/25POL006/" TargetMode="External"/><Relationship Id="rId48" Type="http://schemas.openxmlformats.org/officeDocument/2006/relationships/hyperlink" Target="https://iwwfed-ea.org/cableski/rl2025/wbw/index.php?skier=ISR982001413" TargetMode="External"/><Relationship Id="rId56" Type="http://schemas.openxmlformats.org/officeDocument/2006/relationships/hyperlink" Target="https://iwwfed-ea.org/cableski/rl2025/wbw/index.php?skier=GER842001729" TargetMode="External"/><Relationship Id="rId64" Type="http://schemas.openxmlformats.org/officeDocument/2006/relationships/hyperlink" Target="https://iwwfed-ea.org/cableski/rl2025/wbw/index.php?skier=AUT982024277" TargetMode="External"/><Relationship Id="rId69" Type="http://schemas.openxmlformats.org/officeDocument/2006/relationships/hyperlink" Target="https://www.iwwfed-ea.org/cableski/25POL005/" TargetMode="External"/><Relationship Id="rId77" Type="http://schemas.openxmlformats.org/officeDocument/2006/relationships/hyperlink" Target="https://iwwfed-ea.org/cableski/rl2025/wbw/index.php?skier=POL762023298" TargetMode="External"/><Relationship Id="rId8" Type="http://schemas.openxmlformats.org/officeDocument/2006/relationships/hyperlink" Target="https://www.iwwfed-ea.org/cableski/25GER014/" TargetMode="External"/><Relationship Id="rId51" Type="http://schemas.openxmlformats.org/officeDocument/2006/relationships/hyperlink" Target="https://www.iwwfed-ea.org/cableski/25GER001/" TargetMode="External"/><Relationship Id="rId72" Type="http://schemas.openxmlformats.org/officeDocument/2006/relationships/hyperlink" Target="https://iwwfed-ea.org/cableski/rl2025/wbw/index.php?skier=GER982016370" TargetMode="External"/><Relationship Id="rId80" Type="http://schemas.openxmlformats.org/officeDocument/2006/relationships/hyperlink" Target="https://www.iwwfed-ea.org/cableski/25POL005/" TargetMode="External"/><Relationship Id="rId85" Type="http://schemas.openxmlformats.org/officeDocument/2006/relationships/hyperlink" Target="https://iwwfed-ea.org/cableski/rl2025/wbw/index.php?skier=ISR982001416" TargetMode="External"/><Relationship Id="rId93" Type="http://schemas.openxmlformats.org/officeDocument/2006/relationships/hyperlink" Target="https://iwwfed-ea.org/cableski/rl2025/wbw/index.php?skier=POL982020639" TargetMode="External"/><Relationship Id="rId3" Type="http://schemas.openxmlformats.org/officeDocument/2006/relationships/hyperlink" Target="https://iwwfed-ea.org/cableski/rl2025/wbw/index.php?skier=SVK062001561" TargetMode="External"/><Relationship Id="rId12" Type="http://schemas.openxmlformats.org/officeDocument/2006/relationships/hyperlink" Target="https://www.iwwfed-ea.org/cableski/25GER001/" TargetMode="External"/><Relationship Id="rId17" Type="http://schemas.openxmlformats.org/officeDocument/2006/relationships/hyperlink" Target="https://iwwfed-ea.org/cableski/rl2025/wbw/index.php?skier=SVK152001558" TargetMode="External"/><Relationship Id="rId25" Type="http://schemas.openxmlformats.org/officeDocument/2006/relationships/hyperlink" Target="https://iwwfed-ea.org/cableski/rl2025/wbw/index.php?skier=GER982016470" TargetMode="External"/><Relationship Id="rId33" Type="http://schemas.openxmlformats.org/officeDocument/2006/relationships/hyperlink" Target="https://iwwfed-ea.org/cableski/rl2025/wbw/index.php?skier=POL982020520" TargetMode="External"/><Relationship Id="rId38" Type="http://schemas.openxmlformats.org/officeDocument/2006/relationships/hyperlink" Target="https://iwwfed-ea.org/cableski/rl2025/wbw/index.php?skier=AUT712000925" TargetMode="External"/><Relationship Id="rId46" Type="http://schemas.openxmlformats.org/officeDocument/2006/relationships/hyperlink" Target="https://iwwfed-ea.org/cableski/rl2025/wbw/index.php?skier=POL702023300" TargetMode="External"/><Relationship Id="rId59" Type="http://schemas.openxmlformats.org/officeDocument/2006/relationships/hyperlink" Target="https://www.iwwfed-ea.org/cableski/25POL006/" TargetMode="External"/><Relationship Id="rId67" Type="http://schemas.openxmlformats.org/officeDocument/2006/relationships/hyperlink" Target="https://www.iwwfed-ea.org/cableski/25POL005/" TargetMode="External"/><Relationship Id="rId20" Type="http://schemas.openxmlformats.org/officeDocument/2006/relationships/hyperlink" Target="https://www.iwwfed-ea.org/cableski/25POL005/" TargetMode="External"/><Relationship Id="rId41" Type="http://schemas.openxmlformats.org/officeDocument/2006/relationships/hyperlink" Target="https://www.iwwfed-ea.org/cableski/25EURO13/" TargetMode="External"/><Relationship Id="rId54" Type="http://schemas.openxmlformats.org/officeDocument/2006/relationships/hyperlink" Target="https://iwwfed-ea.org/cableski/rl2025/wbw/index.php?skier=GER982016536" TargetMode="External"/><Relationship Id="rId62" Type="http://schemas.openxmlformats.org/officeDocument/2006/relationships/hyperlink" Target="https://iwwfed-ea.org/cableski/rl2025/wbw/index.php?skier=GER672001573" TargetMode="External"/><Relationship Id="rId70" Type="http://schemas.openxmlformats.org/officeDocument/2006/relationships/hyperlink" Target="https://iwwfed-ea.org/cableski/rl2025/wbw/index.php?skier=GER982016470" TargetMode="External"/><Relationship Id="rId75" Type="http://schemas.openxmlformats.org/officeDocument/2006/relationships/hyperlink" Target="https://www.iwwfed-ea.org/cableski/25GER012/" TargetMode="External"/><Relationship Id="rId83" Type="http://schemas.openxmlformats.org/officeDocument/2006/relationships/hyperlink" Target="https://iwwfed-ea.org/cableski/rl2025/wbw/index.php?skier=POL982020553" TargetMode="External"/><Relationship Id="rId88" Type="http://schemas.openxmlformats.org/officeDocument/2006/relationships/hyperlink" Target="https://www.iwwfed-ea.org/cableski/25SVK008/" TargetMode="External"/><Relationship Id="rId91" Type="http://schemas.openxmlformats.org/officeDocument/2006/relationships/hyperlink" Target="https://iwwfed-ea.org/cableski/rl2025/wbw/index.php?skier=NED982020006" TargetMode="External"/><Relationship Id="rId96" Type="http://schemas.openxmlformats.org/officeDocument/2006/relationships/hyperlink" Target="https://www.iwwfed-ea.org/cableski/25POL006/" TargetMode="External"/><Relationship Id="rId1" Type="http://schemas.openxmlformats.org/officeDocument/2006/relationships/hyperlink" Target="https://iwwfed-ea.org/cableski/rl2025/wbw/index.php?skier=ISR392001647" TargetMode="External"/><Relationship Id="rId6" Type="http://schemas.openxmlformats.org/officeDocument/2006/relationships/hyperlink" Target="https://www.iwwfed-ea.org/cableski/25AUT008/" TargetMode="External"/><Relationship Id="rId15" Type="http://schemas.openxmlformats.org/officeDocument/2006/relationships/hyperlink" Target="https://iwwfed-ea.org/cableski/rl2025/wbw/index.php?skier=POL622001316" TargetMode="External"/><Relationship Id="rId23" Type="http://schemas.openxmlformats.org/officeDocument/2006/relationships/hyperlink" Target="https://iwwfed-ea.org/cableski/rl2025/wbw/index.php?skier=POL582023304" TargetMode="External"/><Relationship Id="rId28" Type="http://schemas.openxmlformats.org/officeDocument/2006/relationships/hyperlink" Target="https://www.iwwfed-ea.org/cableski/25GER001/" TargetMode="External"/><Relationship Id="rId36" Type="http://schemas.openxmlformats.org/officeDocument/2006/relationships/hyperlink" Target="https://iwwfed-ea.org/cableski/rl2025/wbw/index.php?skier=POL762023298" TargetMode="External"/><Relationship Id="rId49" Type="http://schemas.openxmlformats.org/officeDocument/2006/relationships/hyperlink" Target="https://www.iwwfed-ea.org/cableski/25AUT008/" TargetMode="External"/><Relationship Id="rId57" Type="http://schemas.openxmlformats.org/officeDocument/2006/relationships/hyperlink" Target="https://www.iwwfed-ea.org/cableski/25GER012/" TargetMode="External"/><Relationship Id="rId10" Type="http://schemas.openxmlformats.org/officeDocument/2006/relationships/hyperlink" Target="https://www.iwwfed-ea.org/cableski/25GER011/" TargetMode="External"/><Relationship Id="rId31" Type="http://schemas.openxmlformats.org/officeDocument/2006/relationships/hyperlink" Target="https://iwwfed-ea.org/cableski/rl2025/wbw/index.php?skier=IWF100200003" TargetMode="External"/><Relationship Id="rId44" Type="http://schemas.openxmlformats.org/officeDocument/2006/relationships/hyperlink" Target="https://iwwfed-ea.org/cableski/rl2025/wbw/index.php?skier=AUT902001436" TargetMode="External"/><Relationship Id="rId52" Type="http://schemas.openxmlformats.org/officeDocument/2006/relationships/hyperlink" Target="https://iwwfed-ea.org/cableski/rl2025/wbw/index.php?skier=POL982020553" TargetMode="External"/><Relationship Id="rId60" Type="http://schemas.openxmlformats.org/officeDocument/2006/relationships/hyperlink" Target="https://iwwfed-ea.org/cableski/rl2025/wbw/index.php?skier=POL982020639" TargetMode="External"/><Relationship Id="rId65" Type="http://schemas.openxmlformats.org/officeDocument/2006/relationships/hyperlink" Target="https://www.iwwfed-ea.org/cableski/25GER001/" TargetMode="External"/><Relationship Id="rId73" Type="http://schemas.openxmlformats.org/officeDocument/2006/relationships/hyperlink" Target="https://www.iwwfed-ea.org/cableski/25GER001/" TargetMode="External"/><Relationship Id="rId78" Type="http://schemas.openxmlformats.org/officeDocument/2006/relationships/hyperlink" Target="https://www.iwwfed-ea.org/cableski/25POL006/" TargetMode="External"/><Relationship Id="rId81" Type="http://schemas.openxmlformats.org/officeDocument/2006/relationships/hyperlink" Target="https://iwwfed-ea.org/cableski/rl2025/wbw/index.php?skier=ISR982001413" TargetMode="External"/><Relationship Id="rId86" Type="http://schemas.openxmlformats.org/officeDocument/2006/relationships/hyperlink" Target="https://www.iwwfed-ea.org/cableski/25AUT008/" TargetMode="External"/><Relationship Id="rId94" Type="http://schemas.openxmlformats.org/officeDocument/2006/relationships/hyperlink" Target="https://www.iwwfed-ea.org/cableski/25POL006/" TargetMode="External"/><Relationship Id="rId4" Type="http://schemas.openxmlformats.org/officeDocument/2006/relationships/hyperlink" Target="https://www.iwwfed-ea.org/cableski/25AUT008/" TargetMode="External"/><Relationship Id="rId9" Type="http://schemas.openxmlformats.org/officeDocument/2006/relationships/hyperlink" Target="https://iwwfed-ea.org/cableski/rl2025/wbw/index.php?skier=GER672001573" TargetMode="External"/><Relationship Id="rId13" Type="http://schemas.openxmlformats.org/officeDocument/2006/relationships/hyperlink" Target="https://iwwfed-ea.org/cableski/rl2025/wbw/index.php?skier=GER072001593" TargetMode="External"/><Relationship Id="rId18" Type="http://schemas.openxmlformats.org/officeDocument/2006/relationships/hyperlink" Target="https://www.iwwfed-ea.org/cableski/25AUT008/" TargetMode="External"/><Relationship Id="rId39" Type="http://schemas.openxmlformats.org/officeDocument/2006/relationships/hyperlink" Target="https://www.iwwfed-ea.org/cableski/25AUT03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wwfed-ea.org/cableski/rl2025/wbw/index.php?skier=SVK152001558" TargetMode="External"/><Relationship Id="rId13" Type="http://schemas.openxmlformats.org/officeDocument/2006/relationships/hyperlink" Target="https://iwwfed-ea.org/cableski/rl2025/wbw/index.php?skier=GER672001573" TargetMode="External"/><Relationship Id="rId18" Type="http://schemas.openxmlformats.org/officeDocument/2006/relationships/hyperlink" Target="https://iwwfed-ea.org/cableski/rl2025/wbw/index.php?skier=GER982016370" TargetMode="External"/><Relationship Id="rId26" Type="http://schemas.openxmlformats.org/officeDocument/2006/relationships/hyperlink" Target="https://iwwfed-ea.org/cableski/rl2025/wbw/index.php?skier=POL982020639" TargetMode="External"/><Relationship Id="rId3" Type="http://schemas.openxmlformats.org/officeDocument/2006/relationships/hyperlink" Target="https://iwwfed-ea.org/cableski/rl2025/wbw/index.php?skier=AUT652000927" TargetMode="External"/><Relationship Id="rId21" Type="http://schemas.openxmlformats.org/officeDocument/2006/relationships/hyperlink" Target="https://iwwfed-ea.org/cableski/rl2025/wbw/index.php?skier=POL702023300" TargetMode="External"/><Relationship Id="rId34" Type="http://schemas.openxmlformats.org/officeDocument/2006/relationships/hyperlink" Target="https://www.iwwfed-ea.org/cableski/rl2025/eame/index.php?skier=GER982016430" TargetMode="External"/><Relationship Id="rId7" Type="http://schemas.openxmlformats.org/officeDocument/2006/relationships/hyperlink" Target="https://iwwfed-ea.org/cableski/rl2025/wbw/index.php?skier=POL622001316" TargetMode="External"/><Relationship Id="rId12" Type="http://schemas.openxmlformats.org/officeDocument/2006/relationships/hyperlink" Target="https://iwwfed-ea.org/cableski/rl2025/wbw/index.php?skier=GER622001607" TargetMode="External"/><Relationship Id="rId17" Type="http://schemas.openxmlformats.org/officeDocument/2006/relationships/hyperlink" Target="https://iwwfed-ea.org/cableski/rl2025/wbw/index.php?skier=GER982016470" TargetMode="External"/><Relationship Id="rId25" Type="http://schemas.openxmlformats.org/officeDocument/2006/relationships/hyperlink" Target="https://iwwfed-ea.org/cableski/rl2025/wbw/index.php?skier=POL982020553" TargetMode="External"/><Relationship Id="rId33" Type="http://schemas.openxmlformats.org/officeDocument/2006/relationships/hyperlink" Target="https://www.iwwfed-ea.org/cableski/rl2025/eame/index.php?skier=GER982016634" TargetMode="External"/><Relationship Id="rId2" Type="http://schemas.openxmlformats.org/officeDocument/2006/relationships/hyperlink" Target="https://iwwfed-ea.org/cableski/rl2025/wbw/index.php?skier=SVK062001561" TargetMode="External"/><Relationship Id="rId16" Type="http://schemas.openxmlformats.org/officeDocument/2006/relationships/hyperlink" Target="https://iwwfed-ea.org/cableski/rl2025/wbw/index.php?skier=POL582023304" TargetMode="External"/><Relationship Id="rId20" Type="http://schemas.openxmlformats.org/officeDocument/2006/relationships/hyperlink" Target="https://iwwfed-ea.org/cableski/rl2025/wbw/index.php?skier=POL762023298" TargetMode="External"/><Relationship Id="rId29" Type="http://schemas.openxmlformats.org/officeDocument/2006/relationships/hyperlink" Target="https://iwwfed-ea.org/cableski/rl2025/wbw/index.php?skier=GER982016690" TargetMode="External"/><Relationship Id="rId1" Type="http://schemas.openxmlformats.org/officeDocument/2006/relationships/hyperlink" Target="https://iwwfed-ea.org/cableski/rl2025/wbw/index.php?skier=ISR392001647" TargetMode="External"/><Relationship Id="rId6" Type="http://schemas.openxmlformats.org/officeDocument/2006/relationships/hyperlink" Target="https://iwwfed-ea.org/cableski/rl2025/wbw/index.php?skier=AUT982024277" TargetMode="External"/><Relationship Id="rId11" Type="http://schemas.openxmlformats.org/officeDocument/2006/relationships/hyperlink" Target="https://iwwfed-ea.org/cableski/rl2025/wbw/index.php?skier=SVK882001566" TargetMode="External"/><Relationship Id="rId24" Type="http://schemas.openxmlformats.org/officeDocument/2006/relationships/hyperlink" Target="https://iwwfed-ea.org/cableski/rl2025/wbw/index.php?skier=GER842001729" TargetMode="External"/><Relationship Id="rId32" Type="http://schemas.openxmlformats.org/officeDocument/2006/relationships/hyperlink" Target="https://iwwfed-ea.org/cableski/rl2025/wbw/index.php?skier=GER982016631" TargetMode="External"/><Relationship Id="rId5" Type="http://schemas.openxmlformats.org/officeDocument/2006/relationships/hyperlink" Target="https://iwwfed-ea.org/cableski/rl2025/wbw/index.php?skier=GER672001573" TargetMode="External"/><Relationship Id="rId15" Type="http://schemas.openxmlformats.org/officeDocument/2006/relationships/hyperlink" Target="https://iwwfed-ea.org/cableski/rl2025/wbw/index.php?skier=POL982020513" TargetMode="External"/><Relationship Id="rId23" Type="http://schemas.openxmlformats.org/officeDocument/2006/relationships/hyperlink" Target="https://iwwfed-ea.org/cableski/rl2025/wbw/index.php?skier=SVK912001565" TargetMode="External"/><Relationship Id="rId28" Type="http://schemas.openxmlformats.org/officeDocument/2006/relationships/hyperlink" Target="https://iwwfed-ea.org/cableski/rl2025/wbw/index.php?skier=GER982016552" TargetMode="External"/><Relationship Id="rId10" Type="http://schemas.openxmlformats.org/officeDocument/2006/relationships/hyperlink" Target="https://iwwfed-ea.org/cableski/rl2025/wbw/index.php?skier=AUT712000925" TargetMode="External"/><Relationship Id="rId19" Type="http://schemas.openxmlformats.org/officeDocument/2006/relationships/hyperlink" Target="https://iwwfed-ea.org/cableski/rl2025/wbw/index.php?skier=POL982020520" TargetMode="External"/><Relationship Id="rId31" Type="http://schemas.openxmlformats.org/officeDocument/2006/relationships/hyperlink" Target="https://iwwfed-ea.org/cableski/rl2025/wbw/index.php?skier=POL982020562" TargetMode="External"/><Relationship Id="rId4" Type="http://schemas.openxmlformats.org/officeDocument/2006/relationships/hyperlink" Target="https://iwwfed-ea.org/cableski/rl2025/wbw/index.php?skier=GER582023886" TargetMode="External"/><Relationship Id="rId9" Type="http://schemas.openxmlformats.org/officeDocument/2006/relationships/hyperlink" Target="https://iwwfed-ea.org/cableski/rl2025/wbw/index.php?skier=POL982020513" TargetMode="External"/><Relationship Id="rId14" Type="http://schemas.openxmlformats.org/officeDocument/2006/relationships/hyperlink" Target="https://iwwfed-ea.org/cableski/rl2025/wbw/index.php?skier=AUT982024277" TargetMode="External"/><Relationship Id="rId22" Type="http://schemas.openxmlformats.org/officeDocument/2006/relationships/hyperlink" Target="https://iwwfed-ea.org/cableski/rl2025/wbw/index.php?skier=SVK882001566" TargetMode="External"/><Relationship Id="rId27" Type="http://schemas.openxmlformats.org/officeDocument/2006/relationships/hyperlink" Target="https://iwwfed-ea.org/cableski/rl2025/wbw/index.php?skier=POL582023304" TargetMode="External"/><Relationship Id="rId30" Type="http://schemas.openxmlformats.org/officeDocument/2006/relationships/hyperlink" Target="https://iwwfed-ea.org/cableski/rl2025/wbw/index.php?skier=POL982020573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abSelected="1" showWhiteSpace="0" topLeftCell="A59" zoomScaleNormal="100" workbookViewId="0">
      <selection activeCell="M59" sqref="M59"/>
    </sheetView>
  </sheetViews>
  <sheetFormatPr defaultRowHeight="15" x14ac:dyDescent="0.25"/>
  <cols>
    <col min="1" max="1" width="3.7109375" style="1" customWidth="1"/>
    <col min="2" max="2" width="19.7109375" customWidth="1"/>
    <col min="3" max="3" width="5.7109375" bestFit="1" customWidth="1"/>
    <col min="5" max="5" width="7.7109375" customWidth="1"/>
    <col min="6" max="6" width="14.42578125" customWidth="1"/>
    <col min="7" max="7" width="8.140625" style="10" customWidth="1"/>
    <col min="8" max="8" width="10" customWidth="1"/>
    <col min="9" max="9" width="7.140625" style="452" customWidth="1"/>
    <col min="10" max="10" width="9.140625" customWidth="1"/>
  </cols>
  <sheetData>
    <row r="1" spans="1:10" ht="18.75" customHeight="1" x14ac:dyDescent="0.25">
      <c r="A1" s="504" t="s">
        <v>211</v>
      </c>
      <c r="B1" s="504"/>
      <c r="C1" s="504"/>
      <c r="D1" s="504"/>
      <c r="E1" s="504"/>
      <c r="F1" s="504"/>
      <c r="G1" s="504"/>
      <c r="H1" s="504"/>
      <c r="I1" s="504"/>
      <c r="J1" s="504"/>
    </row>
    <row r="2" spans="1:10" ht="15.75" x14ac:dyDescent="0.25">
      <c r="A2" s="504" t="s">
        <v>212</v>
      </c>
      <c r="B2" s="504"/>
      <c r="C2" s="504"/>
      <c r="D2" s="504"/>
      <c r="E2" s="504"/>
      <c r="F2" s="504"/>
      <c r="G2" s="504"/>
      <c r="H2" s="504"/>
      <c r="I2" s="504"/>
      <c r="J2" s="505"/>
    </row>
    <row r="3" spans="1:10" ht="15.75" x14ac:dyDescent="0.25">
      <c r="A3" s="164"/>
      <c r="B3" s="438"/>
      <c r="C3" s="438"/>
      <c r="D3" s="438"/>
      <c r="E3" s="438" t="s">
        <v>213</v>
      </c>
      <c r="F3" s="438"/>
      <c r="G3" s="438"/>
      <c r="H3" s="438"/>
      <c r="I3" s="438"/>
      <c r="J3" s="438"/>
    </row>
    <row r="4" spans="1:10" ht="15.75" x14ac:dyDescent="0.25">
      <c r="A4" s="164"/>
      <c r="B4" s="232"/>
      <c r="C4" s="232"/>
      <c r="D4" s="232"/>
      <c r="E4" s="232" t="s">
        <v>214</v>
      </c>
      <c r="F4" s="232"/>
      <c r="G4" s="232"/>
      <c r="H4" s="232"/>
      <c r="I4" s="454"/>
      <c r="J4" s="232"/>
    </row>
    <row r="5" spans="1:10" ht="15.75" x14ac:dyDescent="0.25">
      <c r="A5" s="12"/>
      <c r="B5" s="165" t="s">
        <v>161</v>
      </c>
      <c r="C5" s="164"/>
      <c r="D5" s="179" t="s">
        <v>240</v>
      </c>
      <c r="E5" s="166"/>
      <c r="F5" s="164"/>
      <c r="G5" s="163"/>
      <c r="H5" s="129"/>
      <c r="I5" s="455"/>
      <c r="J5" s="130"/>
    </row>
    <row r="6" spans="1:10" ht="15.75" x14ac:dyDescent="0.25">
      <c r="A6" s="506" t="s">
        <v>133</v>
      </c>
      <c r="B6" s="507"/>
      <c r="C6" s="508" t="s">
        <v>134</v>
      </c>
      <c r="D6" s="511" t="s">
        <v>135</v>
      </c>
      <c r="E6" s="511" t="s">
        <v>136</v>
      </c>
      <c r="F6" s="514" t="s">
        <v>146</v>
      </c>
      <c r="G6" s="515"/>
      <c r="H6" s="515"/>
      <c r="I6" s="515"/>
      <c r="J6" s="516"/>
    </row>
    <row r="7" spans="1:10" x14ac:dyDescent="0.25">
      <c r="A7" s="517" t="s">
        <v>215</v>
      </c>
      <c r="B7" s="508" t="s">
        <v>216</v>
      </c>
      <c r="C7" s="509"/>
      <c r="D7" s="512"/>
      <c r="E7" s="512"/>
      <c r="F7" s="519" t="s">
        <v>142</v>
      </c>
      <c r="G7" s="519" t="s">
        <v>217</v>
      </c>
      <c r="H7" s="131" t="s">
        <v>143</v>
      </c>
      <c r="I7" s="521" t="s">
        <v>144</v>
      </c>
      <c r="J7" s="523" t="s">
        <v>145</v>
      </c>
    </row>
    <row r="8" spans="1:10" x14ac:dyDescent="0.25">
      <c r="A8" s="518"/>
      <c r="B8" s="510"/>
      <c r="C8" s="510"/>
      <c r="D8" s="513"/>
      <c r="E8" s="513"/>
      <c r="F8" s="520"/>
      <c r="G8" s="520"/>
      <c r="H8" s="131" t="s">
        <v>218</v>
      </c>
      <c r="I8" s="522"/>
      <c r="J8" s="524"/>
    </row>
    <row r="9" spans="1:10" ht="18" customHeight="1" x14ac:dyDescent="0.25">
      <c r="A9" s="206">
        <v>1</v>
      </c>
      <c r="B9" s="80" t="s">
        <v>20</v>
      </c>
      <c r="C9" s="77" t="s">
        <v>16</v>
      </c>
      <c r="D9" s="116" t="s">
        <v>86</v>
      </c>
      <c r="E9" s="77" t="s">
        <v>19</v>
      </c>
      <c r="F9" s="93" t="s">
        <v>87</v>
      </c>
      <c r="G9" s="459">
        <v>62</v>
      </c>
      <c r="H9" s="110">
        <v>1000</v>
      </c>
      <c r="I9" s="197">
        <v>1</v>
      </c>
      <c r="J9" s="124" t="s">
        <v>5</v>
      </c>
    </row>
    <row r="10" spans="1:10" ht="18" customHeight="1" x14ac:dyDescent="0.25">
      <c r="A10" s="206">
        <v>2</v>
      </c>
      <c r="B10" s="80" t="s">
        <v>88</v>
      </c>
      <c r="C10" s="77">
        <v>1998</v>
      </c>
      <c r="D10" s="116" t="s">
        <v>86</v>
      </c>
      <c r="E10" s="77" t="s">
        <v>19</v>
      </c>
      <c r="F10" s="40" t="s">
        <v>89</v>
      </c>
      <c r="G10" s="135">
        <v>61</v>
      </c>
      <c r="H10" s="110">
        <f>G10*1000/62</f>
        <v>983.87096774193549</v>
      </c>
      <c r="I10" s="198">
        <v>2</v>
      </c>
      <c r="J10" s="124" t="s">
        <v>7</v>
      </c>
    </row>
    <row r="11" spans="1:10" ht="18" customHeight="1" x14ac:dyDescent="0.25">
      <c r="A11" s="206">
        <v>3</v>
      </c>
      <c r="B11" s="80" t="s">
        <v>58</v>
      </c>
      <c r="C11" s="77">
        <v>1989</v>
      </c>
      <c r="D11" s="116" t="s">
        <v>86</v>
      </c>
      <c r="E11" s="77" t="s">
        <v>1</v>
      </c>
      <c r="F11" s="40" t="s">
        <v>89</v>
      </c>
      <c r="G11" s="135">
        <v>61</v>
      </c>
      <c r="H11" s="110">
        <f t="shared" ref="H11:H19" si="0">G11*1000/62</f>
        <v>983.87096774193549</v>
      </c>
      <c r="I11" s="199">
        <v>3</v>
      </c>
      <c r="J11" s="124" t="s">
        <v>59</v>
      </c>
    </row>
    <row r="12" spans="1:10" ht="18" customHeight="1" x14ac:dyDescent="0.25">
      <c r="A12" s="206">
        <v>4</v>
      </c>
      <c r="B12" s="80" t="s">
        <v>68</v>
      </c>
      <c r="C12" s="77">
        <v>1992</v>
      </c>
      <c r="D12" s="116" t="s">
        <v>86</v>
      </c>
      <c r="E12" s="77" t="s">
        <v>1</v>
      </c>
      <c r="F12" s="40" t="s">
        <v>90</v>
      </c>
      <c r="G12" s="135">
        <v>57</v>
      </c>
      <c r="H12" s="110">
        <f t="shared" si="0"/>
        <v>919.35483870967744</v>
      </c>
      <c r="I12" s="200">
        <v>4</v>
      </c>
      <c r="J12" s="124" t="s">
        <v>5</v>
      </c>
    </row>
    <row r="13" spans="1:10" ht="18" customHeight="1" x14ac:dyDescent="0.25">
      <c r="A13" s="206">
        <v>5</v>
      </c>
      <c r="B13" s="80" t="s">
        <v>137</v>
      </c>
      <c r="C13" s="40">
        <v>2002</v>
      </c>
      <c r="D13" s="116" t="s">
        <v>86</v>
      </c>
      <c r="E13" s="111" t="s">
        <v>138</v>
      </c>
      <c r="F13" s="115" t="s">
        <v>199</v>
      </c>
      <c r="G13" s="109">
        <v>55</v>
      </c>
      <c r="H13" s="110">
        <f t="shared" si="0"/>
        <v>887.09677419354841</v>
      </c>
      <c r="I13" s="201">
        <v>5</v>
      </c>
      <c r="J13" s="108" t="s">
        <v>147</v>
      </c>
    </row>
    <row r="14" spans="1:10" ht="18" customHeight="1" x14ac:dyDescent="0.25">
      <c r="A14" s="206">
        <v>6</v>
      </c>
      <c r="B14" s="80" t="s">
        <v>0</v>
      </c>
      <c r="C14" s="77" t="s">
        <v>2</v>
      </c>
      <c r="D14" s="113" t="s">
        <v>238</v>
      </c>
      <c r="E14" s="77" t="s">
        <v>1</v>
      </c>
      <c r="F14" s="40" t="s">
        <v>93</v>
      </c>
      <c r="G14" s="135">
        <v>54</v>
      </c>
      <c r="H14" s="110">
        <f t="shared" si="0"/>
        <v>870.9677419354839</v>
      </c>
      <c r="I14" s="202">
        <v>6</v>
      </c>
      <c r="J14" s="124" t="s">
        <v>13</v>
      </c>
    </row>
    <row r="15" spans="1:10" ht="18" customHeight="1" x14ac:dyDescent="0.25">
      <c r="A15" s="206">
        <v>7</v>
      </c>
      <c r="B15" s="80" t="s">
        <v>148</v>
      </c>
      <c r="C15" s="40">
        <v>2006</v>
      </c>
      <c r="D15" s="116" t="s">
        <v>151</v>
      </c>
      <c r="E15" s="111" t="s">
        <v>138</v>
      </c>
      <c r="F15" s="40" t="s">
        <v>200</v>
      </c>
      <c r="G15" s="84">
        <v>53.5</v>
      </c>
      <c r="H15" s="110">
        <f t="shared" si="0"/>
        <v>862.90322580645159</v>
      </c>
      <c r="I15" s="202">
        <v>7</v>
      </c>
      <c r="J15" s="108" t="s">
        <v>147</v>
      </c>
    </row>
    <row r="16" spans="1:10" ht="18" customHeight="1" x14ac:dyDescent="0.25">
      <c r="A16" s="206">
        <v>8</v>
      </c>
      <c r="B16" s="80" t="s">
        <v>42</v>
      </c>
      <c r="C16" s="77" t="s">
        <v>23</v>
      </c>
      <c r="D16" s="116" t="s">
        <v>86</v>
      </c>
      <c r="E16" s="77" t="s">
        <v>15</v>
      </c>
      <c r="F16" s="40" t="s">
        <v>97</v>
      </c>
      <c r="G16" s="135">
        <v>51.25</v>
      </c>
      <c r="H16" s="110">
        <f t="shared" si="0"/>
        <v>826.61290322580646</v>
      </c>
      <c r="I16" s="202">
        <v>8</v>
      </c>
      <c r="J16" s="124" t="s">
        <v>6</v>
      </c>
    </row>
    <row r="17" spans="1:10" ht="18" customHeight="1" x14ac:dyDescent="0.25">
      <c r="A17" s="206">
        <v>9</v>
      </c>
      <c r="B17" s="80" t="s">
        <v>149</v>
      </c>
      <c r="C17" s="40">
        <v>2004</v>
      </c>
      <c r="D17" s="116" t="s">
        <v>86</v>
      </c>
      <c r="E17" s="111" t="s">
        <v>138</v>
      </c>
      <c r="F17" s="40" t="s">
        <v>201</v>
      </c>
      <c r="G17" s="84">
        <v>50</v>
      </c>
      <c r="H17" s="110">
        <f t="shared" si="0"/>
        <v>806.45161290322585</v>
      </c>
      <c r="I17" s="202">
        <v>9</v>
      </c>
      <c r="J17" s="108" t="s">
        <v>147</v>
      </c>
    </row>
    <row r="18" spans="1:10" ht="18" customHeight="1" x14ac:dyDescent="0.25">
      <c r="A18" s="206">
        <v>10</v>
      </c>
      <c r="B18" s="80" t="s">
        <v>153</v>
      </c>
      <c r="C18" s="40">
        <v>2002</v>
      </c>
      <c r="D18" s="116" t="s">
        <v>86</v>
      </c>
      <c r="E18" s="111" t="s">
        <v>138</v>
      </c>
      <c r="F18" s="40" t="s">
        <v>202</v>
      </c>
      <c r="G18" s="84">
        <v>50</v>
      </c>
      <c r="H18" s="110">
        <f t="shared" si="0"/>
        <v>806.45161290322585</v>
      </c>
      <c r="I18" s="202">
        <v>10</v>
      </c>
      <c r="J18" s="108" t="s">
        <v>147</v>
      </c>
    </row>
    <row r="19" spans="1:10" ht="18" customHeight="1" x14ac:dyDescent="0.25">
      <c r="A19" s="206">
        <v>11</v>
      </c>
      <c r="B19" s="80" t="s">
        <v>44</v>
      </c>
      <c r="C19" s="77" t="s">
        <v>35</v>
      </c>
      <c r="D19" s="116" t="s">
        <v>86</v>
      </c>
      <c r="E19" s="77" t="s">
        <v>45</v>
      </c>
      <c r="F19" s="40" t="s">
        <v>96</v>
      </c>
      <c r="G19" s="135">
        <v>49.5</v>
      </c>
      <c r="H19" s="110">
        <f t="shared" si="0"/>
        <v>798.38709677419354</v>
      </c>
      <c r="I19" s="202">
        <v>11</v>
      </c>
      <c r="J19" s="124" t="s">
        <v>5</v>
      </c>
    </row>
    <row r="20" spans="1:10" ht="18" customHeight="1" thickBot="1" x14ac:dyDescent="0.3">
      <c r="A20" s="207">
        <v>12</v>
      </c>
      <c r="B20" s="122" t="s">
        <v>52</v>
      </c>
      <c r="C20" s="96" t="s">
        <v>46</v>
      </c>
      <c r="D20" s="101" t="s">
        <v>238</v>
      </c>
      <c r="E20" s="96" t="s">
        <v>15</v>
      </c>
      <c r="F20" s="100" t="s">
        <v>91</v>
      </c>
      <c r="G20" s="132">
        <v>49</v>
      </c>
      <c r="H20" s="123">
        <f t="shared" ref="H20:H39" si="1">G20*1000/62</f>
        <v>790.32258064516134</v>
      </c>
      <c r="I20" s="423" t="s">
        <v>306</v>
      </c>
      <c r="J20" s="125" t="s">
        <v>17</v>
      </c>
    </row>
    <row r="21" spans="1:10" ht="18" customHeight="1" thickTop="1" x14ac:dyDescent="0.25">
      <c r="A21" s="208">
        <v>13</v>
      </c>
      <c r="B21" s="78" t="s">
        <v>28</v>
      </c>
      <c r="C21" s="89" t="s">
        <v>30</v>
      </c>
      <c r="D21" s="120" t="s">
        <v>160</v>
      </c>
      <c r="E21" s="89" t="s">
        <v>15</v>
      </c>
      <c r="F21" s="42" t="s">
        <v>91</v>
      </c>
      <c r="G21" s="135">
        <v>49</v>
      </c>
      <c r="H21" s="460">
        <f t="shared" si="1"/>
        <v>790.32258064516134</v>
      </c>
      <c r="I21" s="423" t="s">
        <v>306</v>
      </c>
      <c r="J21" s="126" t="s">
        <v>31</v>
      </c>
    </row>
    <row r="22" spans="1:10" ht="18" customHeight="1" x14ac:dyDescent="0.25">
      <c r="A22" s="206">
        <v>14</v>
      </c>
      <c r="B22" s="80" t="s">
        <v>139</v>
      </c>
      <c r="C22" s="40">
        <v>2004</v>
      </c>
      <c r="D22" s="116" t="s">
        <v>86</v>
      </c>
      <c r="E22" s="111" t="s">
        <v>138</v>
      </c>
      <c r="F22" s="42" t="s">
        <v>91</v>
      </c>
      <c r="G22" s="84">
        <v>49</v>
      </c>
      <c r="H22" s="460">
        <f t="shared" si="1"/>
        <v>790.32258064516134</v>
      </c>
      <c r="I22" s="423" t="s">
        <v>306</v>
      </c>
      <c r="J22" s="108" t="s">
        <v>147</v>
      </c>
    </row>
    <row r="23" spans="1:10" ht="18" customHeight="1" x14ac:dyDescent="0.25">
      <c r="A23" s="206">
        <v>15</v>
      </c>
      <c r="B23" s="80" t="s">
        <v>56</v>
      </c>
      <c r="C23" s="77" t="s">
        <v>46</v>
      </c>
      <c r="D23" s="113" t="s">
        <v>160</v>
      </c>
      <c r="E23" s="77" t="s">
        <v>19</v>
      </c>
      <c r="F23" s="40" t="s">
        <v>197</v>
      </c>
      <c r="G23" s="135">
        <v>48</v>
      </c>
      <c r="H23" s="460">
        <f t="shared" si="1"/>
        <v>774.19354838709683</v>
      </c>
      <c r="I23" s="57">
        <v>15</v>
      </c>
      <c r="J23" s="124" t="s">
        <v>7</v>
      </c>
    </row>
    <row r="24" spans="1:10" ht="18" customHeight="1" x14ac:dyDescent="0.25">
      <c r="A24" s="206">
        <v>16</v>
      </c>
      <c r="B24" s="80" t="s">
        <v>51</v>
      </c>
      <c r="C24" s="77">
        <v>1999</v>
      </c>
      <c r="D24" s="114" t="s">
        <v>12</v>
      </c>
      <c r="E24" s="77" t="s">
        <v>22</v>
      </c>
      <c r="F24" s="40" t="s">
        <v>99</v>
      </c>
      <c r="G24" s="135">
        <v>46</v>
      </c>
      <c r="H24" s="460">
        <f t="shared" si="1"/>
        <v>741.93548387096769</v>
      </c>
      <c r="I24" s="423" t="s">
        <v>307</v>
      </c>
      <c r="J24" s="124" t="s">
        <v>25</v>
      </c>
    </row>
    <row r="25" spans="1:10" ht="18" customHeight="1" x14ac:dyDescent="0.25">
      <c r="A25" s="206">
        <v>17</v>
      </c>
      <c r="B25" s="80" t="s">
        <v>39</v>
      </c>
      <c r="C25" s="77" t="s">
        <v>40</v>
      </c>
      <c r="D25" s="113" t="s">
        <v>160</v>
      </c>
      <c r="E25" s="77" t="s">
        <v>19</v>
      </c>
      <c r="F25" s="40" t="s">
        <v>99</v>
      </c>
      <c r="G25" s="135">
        <v>46</v>
      </c>
      <c r="H25" s="460">
        <f t="shared" si="1"/>
        <v>741.93548387096769</v>
      </c>
      <c r="I25" s="423" t="s">
        <v>307</v>
      </c>
      <c r="J25" s="124" t="s">
        <v>8</v>
      </c>
    </row>
    <row r="26" spans="1:10" ht="18" customHeight="1" x14ac:dyDescent="0.25">
      <c r="A26" s="206">
        <v>18</v>
      </c>
      <c r="B26" s="80" t="s">
        <v>74</v>
      </c>
      <c r="C26" s="77">
        <v>1998</v>
      </c>
      <c r="D26" s="114" t="s">
        <v>12</v>
      </c>
      <c r="E26" s="77" t="s">
        <v>1</v>
      </c>
      <c r="F26" s="40" t="s">
        <v>99</v>
      </c>
      <c r="G26" s="135">
        <v>46</v>
      </c>
      <c r="H26" s="460">
        <f t="shared" si="1"/>
        <v>741.93548387096769</v>
      </c>
      <c r="I26" s="423" t="s">
        <v>307</v>
      </c>
      <c r="J26" s="474" t="s">
        <v>6</v>
      </c>
    </row>
    <row r="27" spans="1:10" ht="18" customHeight="1" x14ac:dyDescent="0.25">
      <c r="A27" s="206">
        <v>19</v>
      </c>
      <c r="B27" s="80" t="s">
        <v>150</v>
      </c>
      <c r="C27" s="40">
        <v>2008</v>
      </c>
      <c r="D27" s="116" t="s">
        <v>151</v>
      </c>
      <c r="E27" s="111" t="s">
        <v>138</v>
      </c>
      <c r="F27" s="40" t="s">
        <v>203</v>
      </c>
      <c r="G27" s="84">
        <v>46</v>
      </c>
      <c r="H27" s="460">
        <f t="shared" si="1"/>
        <v>741.93548387096769</v>
      </c>
      <c r="I27" s="423" t="s">
        <v>307</v>
      </c>
      <c r="J27" s="108" t="s">
        <v>204</v>
      </c>
    </row>
    <row r="28" spans="1:10" ht="18" customHeight="1" x14ac:dyDescent="0.25">
      <c r="A28" s="206">
        <v>20</v>
      </c>
      <c r="B28" s="80" t="s">
        <v>18</v>
      </c>
      <c r="C28" s="77">
        <v>2002</v>
      </c>
      <c r="D28" s="114" t="s">
        <v>12</v>
      </c>
      <c r="E28" s="77" t="s">
        <v>19</v>
      </c>
      <c r="F28" s="40" t="s">
        <v>92</v>
      </c>
      <c r="G28" s="135">
        <v>45</v>
      </c>
      <c r="H28" s="460">
        <f t="shared" si="1"/>
        <v>725.80645161290317</v>
      </c>
      <c r="I28" s="57">
        <v>20</v>
      </c>
      <c r="J28" s="124" t="s">
        <v>6</v>
      </c>
    </row>
    <row r="29" spans="1:10" ht="18" customHeight="1" x14ac:dyDescent="0.25">
      <c r="A29" s="206">
        <v>21</v>
      </c>
      <c r="B29" s="80" t="s">
        <v>152</v>
      </c>
      <c r="C29" s="40">
        <v>2010</v>
      </c>
      <c r="D29" s="118" t="s">
        <v>151</v>
      </c>
      <c r="E29" s="111" t="s">
        <v>138</v>
      </c>
      <c r="F29" s="40" t="s">
        <v>205</v>
      </c>
      <c r="G29" s="84">
        <v>45</v>
      </c>
      <c r="H29" s="460">
        <f t="shared" si="1"/>
        <v>725.80645161290317</v>
      </c>
      <c r="I29" s="57">
        <v>21</v>
      </c>
      <c r="J29" s="108" t="s">
        <v>206</v>
      </c>
    </row>
    <row r="30" spans="1:10" ht="18" customHeight="1" x14ac:dyDescent="0.25">
      <c r="A30" s="206">
        <v>22</v>
      </c>
      <c r="B30" s="80" t="s">
        <v>37</v>
      </c>
      <c r="C30" s="77" t="s">
        <v>23</v>
      </c>
      <c r="D30" s="112" t="s">
        <v>12</v>
      </c>
      <c r="E30" s="77" t="s">
        <v>19</v>
      </c>
      <c r="F30" s="40" t="s">
        <v>95</v>
      </c>
      <c r="G30" s="135">
        <v>44.5</v>
      </c>
      <c r="H30" s="460">
        <f t="shared" si="1"/>
        <v>717.74193548387098</v>
      </c>
      <c r="I30" s="57">
        <v>22</v>
      </c>
      <c r="J30" s="124" t="s">
        <v>13</v>
      </c>
    </row>
    <row r="31" spans="1:10" ht="18" customHeight="1" x14ac:dyDescent="0.25">
      <c r="A31" s="206">
        <v>23</v>
      </c>
      <c r="B31" s="80" t="s">
        <v>41</v>
      </c>
      <c r="C31" s="77" t="s">
        <v>40</v>
      </c>
      <c r="D31" s="113" t="s">
        <v>160</v>
      </c>
      <c r="E31" s="77" t="s">
        <v>22</v>
      </c>
      <c r="F31" s="40" t="s">
        <v>100</v>
      </c>
      <c r="G31" s="135">
        <v>44</v>
      </c>
      <c r="H31" s="460">
        <f t="shared" si="1"/>
        <v>709.67741935483866</v>
      </c>
      <c r="I31" s="57" t="s">
        <v>219</v>
      </c>
      <c r="J31" s="124" t="s">
        <v>25</v>
      </c>
    </row>
    <row r="32" spans="1:10" ht="18" customHeight="1" x14ac:dyDescent="0.25">
      <c r="A32" s="206">
        <v>24</v>
      </c>
      <c r="B32" s="80" t="s">
        <v>10</v>
      </c>
      <c r="C32" s="77">
        <v>1994</v>
      </c>
      <c r="D32" s="114" t="s">
        <v>12</v>
      </c>
      <c r="E32" s="77" t="s">
        <v>11</v>
      </c>
      <c r="F32" s="40" t="s">
        <v>100</v>
      </c>
      <c r="G32" s="135">
        <v>44</v>
      </c>
      <c r="H32" s="460">
        <f t="shared" si="1"/>
        <v>709.67741935483866</v>
      </c>
      <c r="I32" s="57" t="s">
        <v>219</v>
      </c>
      <c r="J32" s="124" t="s">
        <v>3</v>
      </c>
    </row>
    <row r="33" spans="1:10" ht="18" customHeight="1" x14ac:dyDescent="0.25">
      <c r="A33" s="206">
        <v>25</v>
      </c>
      <c r="B33" s="80" t="s">
        <v>140</v>
      </c>
      <c r="C33" s="40">
        <v>2010</v>
      </c>
      <c r="D33" s="118" t="s">
        <v>151</v>
      </c>
      <c r="E33" s="111" t="s">
        <v>138</v>
      </c>
      <c r="F33" s="40" t="s">
        <v>207</v>
      </c>
      <c r="G33" s="84">
        <v>44</v>
      </c>
      <c r="H33" s="460">
        <f t="shared" si="1"/>
        <v>709.67741935483866</v>
      </c>
      <c r="I33" s="57" t="s">
        <v>219</v>
      </c>
      <c r="J33" s="108" t="s">
        <v>206</v>
      </c>
    </row>
    <row r="34" spans="1:10" ht="18" customHeight="1" x14ac:dyDescent="0.25">
      <c r="A34" s="206">
        <v>26</v>
      </c>
      <c r="B34" s="80" t="s">
        <v>14</v>
      </c>
      <c r="C34" s="77" t="s">
        <v>16</v>
      </c>
      <c r="D34" s="114" t="s">
        <v>12</v>
      </c>
      <c r="E34" s="77" t="s">
        <v>15</v>
      </c>
      <c r="F34" s="40" t="s">
        <v>98</v>
      </c>
      <c r="G34" s="135">
        <v>43</v>
      </c>
      <c r="H34" s="460">
        <f t="shared" si="1"/>
        <v>693.54838709677415</v>
      </c>
      <c r="I34" s="57">
        <v>26</v>
      </c>
      <c r="J34" s="210" t="s">
        <v>17</v>
      </c>
    </row>
    <row r="35" spans="1:10" ht="18" customHeight="1" x14ac:dyDescent="0.25">
      <c r="A35" s="206">
        <v>27</v>
      </c>
      <c r="B35" s="80" t="s">
        <v>32</v>
      </c>
      <c r="C35" s="77">
        <v>1971</v>
      </c>
      <c r="D35" s="114" t="s">
        <v>33</v>
      </c>
      <c r="E35" s="77" t="s">
        <v>19</v>
      </c>
      <c r="F35" s="40" t="s">
        <v>108</v>
      </c>
      <c r="G35" s="135">
        <v>41.25</v>
      </c>
      <c r="H35" s="460">
        <f t="shared" si="1"/>
        <v>665.32258064516134</v>
      </c>
      <c r="I35" s="57">
        <v>28</v>
      </c>
      <c r="J35" s="210" t="s">
        <v>13</v>
      </c>
    </row>
    <row r="36" spans="1:10" ht="18" customHeight="1" x14ac:dyDescent="0.25">
      <c r="A36" s="206">
        <v>28</v>
      </c>
      <c r="B36" s="80" t="s">
        <v>104</v>
      </c>
      <c r="C36" s="77" t="s">
        <v>23</v>
      </c>
      <c r="D36" s="112" t="s">
        <v>12</v>
      </c>
      <c r="E36" s="77" t="s">
        <v>15</v>
      </c>
      <c r="F36" s="40" t="s">
        <v>101</v>
      </c>
      <c r="G36" s="135">
        <v>39</v>
      </c>
      <c r="H36" s="460">
        <f t="shared" si="1"/>
        <v>629.0322580645161</v>
      </c>
      <c r="I36" s="424" t="s">
        <v>308</v>
      </c>
      <c r="J36" s="134" t="s">
        <v>31</v>
      </c>
    </row>
    <row r="37" spans="1:10" ht="18" customHeight="1" x14ac:dyDescent="0.25">
      <c r="A37" s="206">
        <v>29</v>
      </c>
      <c r="B37" s="78" t="s">
        <v>36</v>
      </c>
      <c r="C37" s="89" t="s">
        <v>30</v>
      </c>
      <c r="D37" s="117" t="s">
        <v>160</v>
      </c>
      <c r="E37" s="77" t="s">
        <v>22</v>
      </c>
      <c r="F37" s="40" t="s">
        <v>101</v>
      </c>
      <c r="G37" s="135">
        <v>39</v>
      </c>
      <c r="H37" s="460">
        <f t="shared" si="1"/>
        <v>629.0322580645161</v>
      </c>
      <c r="I37" s="424" t="s">
        <v>308</v>
      </c>
      <c r="J37" s="210" t="s">
        <v>24</v>
      </c>
    </row>
    <row r="38" spans="1:10" ht="18" customHeight="1" x14ac:dyDescent="0.25">
      <c r="A38" s="206">
        <v>30</v>
      </c>
      <c r="B38" s="80" t="s">
        <v>141</v>
      </c>
      <c r="C38" s="40">
        <v>2010</v>
      </c>
      <c r="D38" s="85" t="s">
        <v>151</v>
      </c>
      <c r="E38" s="234" t="s">
        <v>138</v>
      </c>
      <c r="F38" s="40" t="s">
        <v>208</v>
      </c>
      <c r="G38" s="135">
        <v>39</v>
      </c>
      <c r="H38" s="460">
        <f t="shared" si="1"/>
        <v>629.0322580645161</v>
      </c>
      <c r="I38" s="424" t="s">
        <v>308</v>
      </c>
      <c r="J38" s="37" t="s">
        <v>206</v>
      </c>
    </row>
    <row r="39" spans="1:10" ht="18" customHeight="1" x14ac:dyDescent="0.25">
      <c r="A39" s="206">
        <v>31</v>
      </c>
      <c r="B39" s="78" t="s">
        <v>54</v>
      </c>
      <c r="C39" s="45" t="s">
        <v>55</v>
      </c>
      <c r="D39" s="27" t="s">
        <v>129</v>
      </c>
      <c r="E39" s="16" t="s">
        <v>19</v>
      </c>
      <c r="F39" s="44" t="s">
        <v>102</v>
      </c>
      <c r="G39" s="135">
        <v>38</v>
      </c>
      <c r="H39" s="460">
        <f t="shared" si="1"/>
        <v>612.90322580645159</v>
      </c>
      <c r="I39" s="456"/>
      <c r="J39" s="209" t="s">
        <v>3</v>
      </c>
    </row>
    <row r="40" spans="1:10" ht="18" customHeight="1" x14ac:dyDescent="0.25">
      <c r="A40" s="206">
        <v>32</v>
      </c>
      <c r="B40" s="78" t="s">
        <v>50</v>
      </c>
      <c r="C40" s="41" t="s">
        <v>46</v>
      </c>
      <c r="D40" s="27" t="s">
        <v>151</v>
      </c>
      <c r="E40" s="23" t="s">
        <v>19</v>
      </c>
      <c r="F40" s="44" t="s">
        <v>105</v>
      </c>
      <c r="G40" s="135">
        <v>37.25</v>
      </c>
      <c r="H40" s="460">
        <f>G40*1000/60</f>
        <v>620.83333333333337</v>
      </c>
      <c r="I40" s="456"/>
      <c r="J40" s="119" t="s">
        <v>5</v>
      </c>
    </row>
    <row r="41" spans="1:10" ht="18" customHeight="1" x14ac:dyDescent="0.25">
      <c r="A41" s="206">
        <v>33</v>
      </c>
      <c r="B41" s="78" t="s">
        <v>159</v>
      </c>
      <c r="C41" s="40">
        <v>2009</v>
      </c>
      <c r="D41" s="36" t="s">
        <v>151</v>
      </c>
      <c r="E41" s="111" t="s">
        <v>138</v>
      </c>
      <c r="F41" s="84" t="s">
        <v>223</v>
      </c>
      <c r="G41" s="135">
        <v>36.5</v>
      </c>
      <c r="H41" s="460">
        <f>G41*1000/62</f>
        <v>588.70967741935488</v>
      </c>
      <c r="I41" s="456"/>
      <c r="J41" s="475" t="s">
        <v>204</v>
      </c>
    </row>
    <row r="42" spans="1:10" ht="18" customHeight="1" x14ac:dyDescent="0.3">
      <c r="A42" s="206">
        <v>34</v>
      </c>
      <c r="B42" s="80" t="s">
        <v>156</v>
      </c>
      <c r="C42" s="40">
        <v>2009</v>
      </c>
      <c r="D42" s="240" t="s">
        <v>151</v>
      </c>
      <c r="E42" s="234" t="s">
        <v>138</v>
      </c>
      <c r="F42" s="40" t="s">
        <v>209</v>
      </c>
      <c r="G42" s="443">
        <v>35</v>
      </c>
      <c r="H42" s="460">
        <f>G42*1000/62</f>
        <v>564.51612903225805</v>
      </c>
      <c r="I42" s="456"/>
      <c r="J42" s="37" t="s">
        <v>147</v>
      </c>
    </row>
    <row r="43" spans="1:10" ht="18" customHeight="1" x14ac:dyDescent="0.25">
      <c r="A43" s="206">
        <v>35</v>
      </c>
      <c r="B43" s="78" t="s">
        <v>83</v>
      </c>
      <c r="C43" s="77" t="s">
        <v>30</v>
      </c>
      <c r="D43" s="93" t="s">
        <v>238</v>
      </c>
      <c r="E43" s="295" t="s">
        <v>45</v>
      </c>
      <c r="F43" s="40" t="s">
        <v>103</v>
      </c>
      <c r="G43" s="135">
        <v>33</v>
      </c>
      <c r="H43" s="460">
        <f>G43*1000/62</f>
        <v>532.25806451612902</v>
      </c>
      <c r="I43" s="456"/>
      <c r="J43" s="119" t="s">
        <v>4</v>
      </c>
    </row>
    <row r="44" spans="1:10" ht="18" customHeight="1" x14ac:dyDescent="0.3">
      <c r="A44" s="206">
        <v>36</v>
      </c>
      <c r="B44" s="80" t="s">
        <v>158</v>
      </c>
      <c r="C44" s="40">
        <v>2009</v>
      </c>
      <c r="D44" s="39" t="s">
        <v>151</v>
      </c>
      <c r="E44" s="111" t="s">
        <v>138</v>
      </c>
      <c r="F44" s="40" t="s">
        <v>210</v>
      </c>
      <c r="G44" s="443">
        <v>33</v>
      </c>
      <c r="H44" s="425">
        <f>G44*1000/62</f>
        <v>532.25806451612902</v>
      </c>
      <c r="I44" s="456"/>
      <c r="J44" s="37" t="s">
        <v>147</v>
      </c>
    </row>
    <row r="45" spans="1:10" x14ac:dyDescent="0.25">
      <c r="A45"/>
    </row>
    <row r="46" spans="1:10" x14ac:dyDescent="0.25">
      <c r="A46" s="504" t="s">
        <v>211</v>
      </c>
      <c r="B46" s="504"/>
      <c r="C46" s="504"/>
      <c r="D46" s="504"/>
      <c r="E46" s="504"/>
      <c r="F46" s="504"/>
      <c r="G46" s="504"/>
      <c r="H46" s="504"/>
      <c r="I46" s="504"/>
      <c r="J46" s="504"/>
    </row>
    <row r="47" spans="1:10" ht="15.75" customHeight="1" x14ac:dyDescent="0.25">
      <c r="A47" s="504"/>
      <c r="B47" s="504"/>
      <c r="C47" s="504"/>
      <c r="D47" s="504"/>
      <c r="E47" s="504"/>
      <c r="F47" s="504"/>
      <c r="G47" s="504"/>
      <c r="H47" s="504"/>
      <c r="I47" s="504"/>
      <c r="J47" s="504"/>
    </row>
    <row r="48" spans="1:10" ht="15.75" x14ac:dyDescent="0.25">
      <c r="A48" s="504" t="s">
        <v>212</v>
      </c>
      <c r="B48" s="504"/>
      <c r="C48" s="504"/>
      <c r="D48" s="504"/>
      <c r="E48" s="504"/>
      <c r="F48" s="504"/>
      <c r="G48" s="504"/>
      <c r="H48" s="504"/>
      <c r="I48" s="504"/>
      <c r="J48" s="504"/>
    </row>
    <row r="49" spans="1:14" ht="15.75" x14ac:dyDescent="0.25">
      <c r="A49" s="504" t="s">
        <v>213</v>
      </c>
      <c r="B49" s="504"/>
      <c r="C49" s="504"/>
      <c r="D49" s="504"/>
      <c r="E49" s="504"/>
      <c r="F49" s="504"/>
      <c r="G49" s="504"/>
      <c r="H49" s="504"/>
      <c r="I49" s="504"/>
      <c r="J49" s="504"/>
    </row>
    <row r="50" spans="1:14" ht="15.75" x14ac:dyDescent="0.25">
      <c r="A50" s="525" t="s">
        <v>247</v>
      </c>
      <c r="B50" s="525"/>
      <c r="C50" s="525"/>
      <c r="D50" s="525"/>
      <c r="E50" s="525"/>
      <c r="F50" s="525"/>
      <c r="G50" s="525"/>
      <c r="H50" s="525"/>
      <c r="I50" s="525"/>
      <c r="J50" s="525"/>
    </row>
    <row r="51" spans="1:14" ht="15.75" x14ac:dyDescent="0.25">
      <c r="A51" s="128"/>
      <c r="B51" s="165" t="s">
        <v>161</v>
      </c>
      <c r="C51" s="164"/>
      <c r="D51" s="179" t="s">
        <v>240</v>
      </c>
      <c r="E51" s="166"/>
      <c r="F51" s="164"/>
      <c r="G51" s="163" t="s">
        <v>85</v>
      </c>
      <c r="H51" s="164"/>
      <c r="I51" s="457"/>
      <c r="J51" s="164"/>
    </row>
    <row r="52" spans="1:14" ht="15.75" x14ac:dyDescent="0.25">
      <c r="A52" s="506" t="s">
        <v>239</v>
      </c>
      <c r="B52" s="507"/>
      <c r="C52" s="508" t="s">
        <v>134</v>
      </c>
      <c r="D52" s="508" t="s">
        <v>135</v>
      </c>
      <c r="E52" s="508" t="s">
        <v>136</v>
      </c>
      <c r="F52" s="514" t="s">
        <v>146</v>
      </c>
      <c r="G52" s="515"/>
      <c r="H52" s="515"/>
      <c r="I52" s="515"/>
      <c r="J52" s="516"/>
    </row>
    <row r="53" spans="1:14" ht="12" customHeight="1" x14ac:dyDescent="0.25">
      <c r="A53" s="517" t="s">
        <v>215</v>
      </c>
      <c r="B53" s="508" t="s">
        <v>216</v>
      </c>
      <c r="C53" s="509"/>
      <c r="D53" s="509"/>
      <c r="E53" s="509"/>
      <c r="F53" s="519" t="s">
        <v>142</v>
      </c>
      <c r="G53" s="519" t="s">
        <v>217</v>
      </c>
      <c r="H53" s="131" t="s">
        <v>143</v>
      </c>
      <c r="I53" s="521" t="s">
        <v>144</v>
      </c>
      <c r="J53" s="523" t="s">
        <v>145</v>
      </c>
    </row>
    <row r="54" spans="1:14" x14ac:dyDescent="0.25">
      <c r="A54" s="518"/>
      <c r="B54" s="510"/>
      <c r="C54" s="510"/>
      <c r="D54" s="510"/>
      <c r="E54" s="510"/>
      <c r="F54" s="520"/>
      <c r="G54" s="520"/>
      <c r="H54" s="131" t="s">
        <v>218</v>
      </c>
      <c r="I54" s="522"/>
      <c r="J54" s="524"/>
    </row>
    <row r="55" spans="1:14" s="445" customFormat="1" ht="18" customHeight="1" x14ac:dyDescent="0.25">
      <c r="A55" s="144">
        <v>1</v>
      </c>
      <c r="B55" s="565" t="s">
        <v>0</v>
      </c>
      <c r="C55" s="41" t="s">
        <v>2</v>
      </c>
      <c r="D55" s="113" t="s">
        <v>151</v>
      </c>
      <c r="E55" s="70" t="s">
        <v>1</v>
      </c>
      <c r="F55" s="462" t="s">
        <v>93</v>
      </c>
      <c r="G55" s="88">
        <v>60</v>
      </c>
      <c r="H55" s="461">
        <v>1000</v>
      </c>
      <c r="I55" s="197">
        <v>1</v>
      </c>
      <c r="J55" s="449" t="s">
        <v>13</v>
      </c>
    </row>
    <row r="56" spans="1:14" s="445" customFormat="1" ht="18" customHeight="1" x14ac:dyDescent="0.25">
      <c r="A56" s="4">
        <v>2</v>
      </c>
      <c r="B56" s="565" t="s">
        <v>52</v>
      </c>
      <c r="C56" s="288" t="s">
        <v>46</v>
      </c>
      <c r="D56" s="113" t="s">
        <v>151</v>
      </c>
      <c r="E56" s="70" t="s">
        <v>15</v>
      </c>
      <c r="F56" s="44" t="s">
        <v>91</v>
      </c>
      <c r="G56" s="132">
        <v>55</v>
      </c>
      <c r="H56" s="110">
        <f>G56*1000/60</f>
        <v>916.66666666666663</v>
      </c>
      <c r="I56" s="426" t="s">
        <v>309</v>
      </c>
      <c r="J56" s="449" t="s">
        <v>17</v>
      </c>
    </row>
    <row r="57" spans="1:14" s="445" customFormat="1" ht="18" customHeight="1" x14ac:dyDescent="0.25">
      <c r="A57" s="144">
        <v>3</v>
      </c>
      <c r="B57" s="565" t="s">
        <v>28</v>
      </c>
      <c r="C57" s="41" t="s">
        <v>30</v>
      </c>
      <c r="D57" s="112" t="s">
        <v>151</v>
      </c>
      <c r="E57" s="70" t="s">
        <v>15</v>
      </c>
      <c r="F57" s="44" t="s">
        <v>91</v>
      </c>
      <c r="G57" s="132">
        <v>55</v>
      </c>
      <c r="H57" s="110">
        <f>G57*1000/60</f>
        <v>916.66666666666663</v>
      </c>
      <c r="I57" s="426" t="s">
        <v>309</v>
      </c>
      <c r="J57" s="449" t="s">
        <v>31</v>
      </c>
    </row>
    <row r="58" spans="1:14" s="445" customFormat="1" ht="18" customHeight="1" x14ac:dyDescent="0.25">
      <c r="A58" s="4">
        <v>4</v>
      </c>
      <c r="B58" s="565" t="s">
        <v>56</v>
      </c>
      <c r="C58" s="288" t="s">
        <v>46</v>
      </c>
      <c r="D58" s="113" t="s">
        <v>151</v>
      </c>
      <c r="E58" s="70" t="s">
        <v>19</v>
      </c>
      <c r="F58" s="44" t="s">
        <v>197</v>
      </c>
      <c r="G58" s="132">
        <v>54</v>
      </c>
      <c r="H58" s="110">
        <f t="shared" ref="H58:H66" si="2">G58*1000/60</f>
        <v>900</v>
      </c>
      <c r="I58" s="200">
        <v>4</v>
      </c>
      <c r="J58" s="449" t="s">
        <v>7</v>
      </c>
    </row>
    <row r="59" spans="1:14" s="445" customFormat="1" ht="18" customHeight="1" x14ac:dyDescent="0.25">
      <c r="A59" s="144">
        <v>5</v>
      </c>
      <c r="B59" s="565" t="s">
        <v>39</v>
      </c>
      <c r="C59" s="41" t="s">
        <v>40</v>
      </c>
      <c r="D59" s="113" t="s">
        <v>151</v>
      </c>
      <c r="E59" s="70" t="s">
        <v>19</v>
      </c>
      <c r="F59" s="44" t="s">
        <v>99</v>
      </c>
      <c r="G59" s="132">
        <v>52</v>
      </c>
      <c r="H59" s="110">
        <f t="shared" si="2"/>
        <v>866.66666666666663</v>
      </c>
      <c r="I59" s="201">
        <v>5</v>
      </c>
      <c r="J59" s="449" t="s">
        <v>8</v>
      </c>
    </row>
    <row r="60" spans="1:14" s="445" customFormat="1" ht="18" customHeight="1" x14ac:dyDescent="0.25">
      <c r="A60" s="4">
        <v>6</v>
      </c>
      <c r="B60" s="565" t="s">
        <v>150</v>
      </c>
      <c r="C60" s="41">
        <v>2008</v>
      </c>
      <c r="D60" s="113" t="s">
        <v>151</v>
      </c>
      <c r="E60" s="111" t="s">
        <v>138</v>
      </c>
      <c r="F60" s="81" t="s">
        <v>203</v>
      </c>
      <c r="G60" s="463">
        <v>52</v>
      </c>
      <c r="H60" s="110">
        <f t="shared" si="2"/>
        <v>866.66666666666663</v>
      </c>
      <c r="I60" s="202">
        <v>6</v>
      </c>
      <c r="J60" s="446" t="s">
        <v>204</v>
      </c>
    </row>
    <row r="61" spans="1:14" s="445" customFormat="1" ht="18" customHeight="1" x14ac:dyDescent="0.25">
      <c r="A61" s="144">
        <v>7</v>
      </c>
      <c r="B61" s="565" t="s">
        <v>152</v>
      </c>
      <c r="C61" s="441">
        <v>2010</v>
      </c>
      <c r="D61" s="112" t="s">
        <v>151</v>
      </c>
      <c r="E61" s="111" t="s">
        <v>138</v>
      </c>
      <c r="F61" s="81" t="s">
        <v>205</v>
      </c>
      <c r="G61" s="464">
        <v>51</v>
      </c>
      <c r="H61" s="110">
        <f t="shared" si="2"/>
        <v>850</v>
      </c>
      <c r="I61" s="202">
        <v>7</v>
      </c>
      <c r="J61" s="446" t="s">
        <v>147</v>
      </c>
      <c r="N61" s="452"/>
    </row>
    <row r="62" spans="1:14" s="445" customFormat="1" ht="18" customHeight="1" x14ac:dyDescent="0.25">
      <c r="A62" s="4">
        <v>8</v>
      </c>
      <c r="B62" s="565" t="s">
        <v>41</v>
      </c>
      <c r="C62" s="288" t="s">
        <v>40</v>
      </c>
      <c r="D62" s="113" t="s">
        <v>151</v>
      </c>
      <c r="E62" s="70" t="s">
        <v>22</v>
      </c>
      <c r="F62" s="44" t="s">
        <v>100</v>
      </c>
      <c r="G62" s="132">
        <v>50</v>
      </c>
      <c r="H62" s="110">
        <f t="shared" si="2"/>
        <v>833.33333333333337</v>
      </c>
      <c r="I62" s="434" t="s">
        <v>310</v>
      </c>
      <c r="J62" s="449" t="s">
        <v>25</v>
      </c>
    </row>
    <row r="63" spans="1:14" s="445" customFormat="1" ht="18" customHeight="1" x14ac:dyDescent="0.25">
      <c r="A63" s="144">
        <v>9</v>
      </c>
      <c r="B63" s="565" t="s">
        <v>140</v>
      </c>
      <c r="C63" s="41">
        <v>2010</v>
      </c>
      <c r="D63" s="112" t="s">
        <v>151</v>
      </c>
      <c r="E63" s="111" t="s">
        <v>138</v>
      </c>
      <c r="F63" s="139" t="s">
        <v>220</v>
      </c>
      <c r="G63" s="464">
        <v>50</v>
      </c>
      <c r="H63" s="110">
        <f t="shared" si="2"/>
        <v>833.33333333333337</v>
      </c>
      <c r="I63" s="434" t="s">
        <v>310</v>
      </c>
      <c r="J63" s="446" t="s">
        <v>206</v>
      </c>
    </row>
    <row r="64" spans="1:14" s="445" customFormat="1" ht="18" customHeight="1" x14ac:dyDescent="0.25">
      <c r="A64" s="4">
        <v>10</v>
      </c>
      <c r="B64" s="565" t="s">
        <v>36</v>
      </c>
      <c r="C64" s="288" t="s">
        <v>30</v>
      </c>
      <c r="D64" s="112" t="s">
        <v>151</v>
      </c>
      <c r="E64" s="70" t="s">
        <v>22</v>
      </c>
      <c r="F64" s="44" t="s">
        <v>101</v>
      </c>
      <c r="G64" s="132">
        <v>45</v>
      </c>
      <c r="H64" s="110">
        <f t="shared" si="2"/>
        <v>750</v>
      </c>
      <c r="I64" s="202">
        <v>10</v>
      </c>
      <c r="J64" s="449" t="s">
        <v>24</v>
      </c>
    </row>
    <row r="65" spans="1:10" s="445" customFormat="1" ht="18" customHeight="1" x14ac:dyDescent="0.25">
      <c r="A65" s="144">
        <v>11</v>
      </c>
      <c r="B65" s="565" t="s">
        <v>141</v>
      </c>
      <c r="C65" s="41">
        <v>2010</v>
      </c>
      <c r="D65" s="112" t="s">
        <v>151</v>
      </c>
      <c r="E65" s="111" t="s">
        <v>138</v>
      </c>
      <c r="F65" s="465" t="s">
        <v>208</v>
      </c>
      <c r="G65" s="464">
        <v>45</v>
      </c>
      <c r="H65" s="110">
        <f t="shared" si="2"/>
        <v>750</v>
      </c>
      <c r="I65" s="202">
        <v>11</v>
      </c>
      <c r="J65" s="446" t="s">
        <v>206</v>
      </c>
    </row>
    <row r="66" spans="1:10" s="445" customFormat="1" ht="18" customHeight="1" thickBot="1" x14ac:dyDescent="0.3">
      <c r="A66" s="51">
        <v>12</v>
      </c>
      <c r="B66" s="566" t="s">
        <v>57</v>
      </c>
      <c r="C66" s="147" t="s">
        <v>30</v>
      </c>
      <c r="D66" s="317" t="s">
        <v>151</v>
      </c>
      <c r="E66" s="466" t="s">
        <v>22</v>
      </c>
      <c r="F66" s="101" t="s">
        <v>94</v>
      </c>
      <c r="G66" s="436">
        <v>44.5</v>
      </c>
      <c r="H66" s="123">
        <f t="shared" si="2"/>
        <v>741.66666666666663</v>
      </c>
      <c r="I66" s="203">
        <v>12</v>
      </c>
      <c r="J66" s="450" t="s">
        <v>25</v>
      </c>
    </row>
    <row r="67" spans="1:10" s="445" customFormat="1" ht="18" customHeight="1" thickTop="1" x14ac:dyDescent="0.25">
      <c r="A67" s="145">
        <v>13</v>
      </c>
      <c r="B67" s="567" t="s">
        <v>54</v>
      </c>
      <c r="C67" s="318" t="s">
        <v>55</v>
      </c>
      <c r="D67" s="467" t="s">
        <v>129</v>
      </c>
      <c r="E67" s="69" t="s">
        <v>19</v>
      </c>
      <c r="F67" s="97" t="s">
        <v>102</v>
      </c>
      <c r="G67" s="132">
        <v>44</v>
      </c>
      <c r="H67" s="121">
        <f>G67*1000/60</f>
        <v>733.33333333333337</v>
      </c>
      <c r="I67" s="435" t="s">
        <v>311</v>
      </c>
      <c r="J67" s="451" t="s">
        <v>3</v>
      </c>
    </row>
    <row r="68" spans="1:10" s="445" customFormat="1" ht="18" customHeight="1" x14ac:dyDescent="0.25">
      <c r="A68" s="4">
        <v>14</v>
      </c>
      <c r="B68" s="565" t="s">
        <v>221</v>
      </c>
      <c r="C68" s="41">
        <v>2011</v>
      </c>
      <c r="D68" s="467" t="s">
        <v>129</v>
      </c>
      <c r="E68" s="111" t="s">
        <v>138</v>
      </c>
      <c r="F68" s="81" t="s">
        <v>222</v>
      </c>
      <c r="G68" s="464">
        <v>44</v>
      </c>
      <c r="H68" s="121">
        <f t="shared" ref="H68:H78" si="3">G68*1000/60</f>
        <v>733.33333333333337</v>
      </c>
      <c r="I68" s="435" t="s">
        <v>311</v>
      </c>
      <c r="J68" s="473" t="s">
        <v>206</v>
      </c>
    </row>
    <row r="69" spans="1:10" s="445" customFormat="1" ht="18" customHeight="1" x14ac:dyDescent="0.25">
      <c r="A69" s="144">
        <v>15</v>
      </c>
      <c r="B69" s="565" t="s">
        <v>50</v>
      </c>
      <c r="C69" s="41" t="s">
        <v>46</v>
      </c>
      <c r="D69" s="467" t="s">
        <v>151</v>
      </c>
      <c r="E69" s="468" t="s">
        <v>19</v>
      </c>
      <c r="F69" s="44" t="s">
        <v>105</v>
      </c>
      <c r="G69" s="132">
        <v>43.25</v>
      </c>
      <c r="H69" s="121">
        <f t="shared" si="3"/>
        <v>720.83333333333337</v>
      </c>
      <c r="I69" s="456"/>
      <c r="J69" s="448" t="s">
        <v>5</v>
      </c>
    </row>
    <row r="70" spans="1:10" s="445" customFormat="1" ht="18" customHeight="1" x14ac:dyDescent="0.25">
      <c r="A70" s="4">
        <v>16</v>
      </c>
      <c r="B70" s="565" t="s">
        <v>159</v>
      </c>
      <c r="C70" s="41">
        <v>2009</v>
      </c>
      <c r="D70" s="467" t="s">
        <v>151</v>
      </c>
      <c r="E70" s="111" t="s">
        <v>138</v>
      </c>
      <c r="F70" s="81" t="s">
        <v>223</v>
      </c>
      <c r="G70" s="469">
        <v>42.5</v>
      </c>
      <c r="H70" s="121">
        <f t="shared" si="3"/>
        <v>708.33333333333337</v>
      </c>
      <c r="I70" s="456"/>
      <c r="J70" s="447" t="s">
        <v>204</v>
      </c>
    </row>
    <row r="71" spans="1:10" s="445" customFormat="1" ht="18" customHeight="1" x14ac:dyDescent="0.25">
      <c r="A71" s="144">
        <v>17</v>
      </c>
      <c r="B71" s="565" t="s">
        <v>156</v>
      </c>
      <c r="C71" s="41">
        <v>2009</v>
      </c>
      <c r="D71" s="467" t="s">
        <v>151</v>
      </c>
      <c r="E71" s="111" t="s">
        <v>138</v>
      </c>
      <c r="F71" s="81" t="s">
        <v>209</v>
      </c>
      <c r="G71" s="470">
        <v>41</v>
      </c>
      <c r="H71" s="121">
        <f t="shared" si="3"/>
        <v>683.33333333333337</v>
      </c>
      <c r="I71" s="456"/>
      <c r="J71" s="447" t="s">
        <v>147</v>
      </c>
    </row>
    <row r="72" spans="1:10" s="445" customFormat="1" ht="18" customHeight="1" x14ac:dyDescent="0.25">
      <c r="A72" s="4">
        <v>18</v>
      </c>
      <c r="B72" s="565" t="s">
        <v>83</v>
      </c>
      <c r="C72" s="288" t="s">
        <v>30</v>
      </c>
      <c r="D72" s="93" t="s">
        <v>151</v>
      </c>
      <c r="E72" s="471" t="s">
        <v>45</v>
      </c>
      <c r="F72" s="44" t="s">
        <v>103</v>
      </c>
      <c r="G72" s="141">
        <v>39</v>
      </c>
      <c r="H72" s="121">
        <f t="shared" si="3"/>
        <v>650</v>
      </c>
      <c r="I72" s="435" t="s">
        <v>312</v>
      </c>
      <c r="J72" s="448" t="s">
        <v>4</v>
      </c>
    </row>
    <row r="73" spans="1:10" s="445" customFormat="1" ht="18" customHeight="1" x14ac:dyDescent="0.25">
      <c r="A73" s="144">
        <v>19</v>
      </c>
      <c r="B73" s="565" t="s">
        <v>158</v>
      </c>
      <c r="C73" s="41">
        <v>2009</v>
      </c>
      <c r="D73" s="467" t="s">
        <v>151</v>
      </c>
      <c r="E73" s="111" t="s">
        <v>138</v>
      </c>
      <c r="F73" s="81" t="s">
        <v>210</v>
      </c>
      <c r="G73" s="469">
        <v>39</v>
      </c>
      <c r="H73" s="121">
        <f t="shared" si="3"/>
        <v>650</v>
      </c>
      <c r="I73" s="435" t="s">
        <v>312</v>
      </c>
      <c r="J73" s="447" t="s">
        <v>204</v>
      </c>
    </row>
    <row r="74" spans="1:10" s="445" customFormat="1" ht="18" customHeight="1" x14ac:dyDescent="0.25">
      <c r="A74" s="4">
        <v>20</v>
      </c>
      <c r="B74" s="565" t="s">
        <v>66</v>
      </c>
      <c r="C74" s="41" t="s">
        <v>67</v>
      </c>
      <c r="D74" s="472" t="s">
        <v>129</v>
      </c>
      <c r="E74" s="70" t="s">
        <v>19</v>
      </c>
      <c r="F74" s="44" t="s">
        <v>106</v>
      </c>
      <c r="G74" s="141">
        <v>38</v>
      </c>
      <c r="H74" s="121">
        <f t="shared" si="3"/>
        <v>633.33333333333337</v>
      </c>
      <c r="I74" s="456"/>
      <c r="J74" s="448" t="s">
        <v>8</v>
      </c>
    </row>
    <row r="75" spans="1:10" s="445" customFormat="1" ht="18" customHeight="1" x14ac:dyDescent="0.25">
      <c r="A75" s="144">
        <v>21</v>
      </c>
      <c r="B75" s="565" t="s">
        <v>70</v>
      </c>
      <c r="C75" s="288" t="s">
        <v>40</v>
      </c>
      <c r="D75" s="44" t="s">
        <v>151</v>
      </c>
      <c r="E75" s="70" t="s">
        <v>22</v>
      </c>
      <c r="F75" s="44" t="s">
        <v>107</v>
      </c>
      <c r="G75" s="141">
        <v>34.5</v>
      </c>
      <c r="H75" s="121">
        <f t="shared" si="3"/>
        <v>575</v>
      </c>
      <c r="I75" s="456"/>
      <c r="J75" s="448" t="s">
        <v>24</v>
      </c>
    </row>
    <row r="76" spans="1:10" s="445" customFormat="1" ht="18" customHeight="1" x14ac:dyDescent="0.25">
      <c r="A76" s="4">
        <v>22</v>
      </c>
      <c r="B76" s="565" t="s">
        <v>77</v>
      </c>
      <c r="C76" s="41" t="s">
        <v>67</v>
      </c>
      <c r="D76" s="44" t="s">
        <v>129</v>
      </c>
      <c r="E76" s="70" t="s">
        <v>22</v>
      </c>
      <c r="F76" s="44" t="s">
        <v>198</v>
      </c>
      <c r="G76" s="427">
        <v>26.5</v>
      </c>
      <c r="H76" s="121">
        <f t="shared" si="3"/>
        <v>441.66666666666669</v>
      </c>
      <c r="I76" s="456"/>
      <c r="J76" s="448" t="s">
        <v>25</v>
      </c>
    </row>
    <row r="77" spans="1:10" s="445" customFormat="1" ht="18" customHeight="1" x14ac:dyDescent="0.25">
      <c r="A77" s="144">
        <v>23</v>
      </c>
      <c r="B77" s="565" t="s">
        <v>165</v>
      </c>
      <c r="C77" s="41">
        <v>2011</v>
      </c>
      <c r="D77" s="44" t="s">
        <v>129</v>
      </c>
      <c r="E77" s="428" t="s">
        <v>138</v>
      </c>
      <c r="F77" s="81" t="s">
        <v>224</v>
      </c>
      <c r="G77" s="469">
        <v>22</v>
      </c>
      <c r="H77" s="121">
        <f t="shared" si="3"/>
        <v>366.66666666666669</v>
      </c>
      <c r="I77" s="456"/>
      <c r="J77" s="447" t="s">
        <v>206</v>
      </c>
    </row>
    <row r="78" spans="1:10" s="445" customFormat="1" ht="18" customHeight="1" x14ac:dyDescent="0.3">
      <c r="A78" s="4">
        <v>24</v>
      </c>
      <c r="B78" s="565" t="s">
        <v>69</v>
      </c>
      <c r="C78" s="41" t="s">
        <v>67</v>
      </c>
      <c r="D78" s="44" t="s">
        <v>129</v>
      </c>
      <c r="E78" s="428" t="s">
        <v>138</v>
      </c>
      <c r="F78" s="36" t="s">
        <v>320</v>
      </c>
      <c r="G78" s="141">
        <v>5</v>
      </c>
      <c r="H78" s="121">
        <f t="shared" si="3"/>
        <v>83.333333333333329</v>
      </c>
      <c r="I78" s="456"/>
      <c r="J78" s="447" t="s">
        <v>225</v>
      </c>
    </row>
    <row r="79" spans="1:10" ht="15.75" x14ac:dyDescent="0.25">
      <c r="A79" s="151"/>
      <c r="B79" s="28"/>
      <c r="C79" s="152"/>
      <c r="D79" s="152"/>
      <c r="E79" s="18"/>
      <c r="F79" s="154"/>
      <c r="G79" s="154"/>
      <c r="H79" s="153"/>
      <c r="I79" s="458"/>
      <c r="J79" s="155"/>
    </row>
    <row r="80" spans="1:10" x14ac:dyDescent="0.25">
      <c r="A80" s="526" t="s">
        <v>319</v>
      </c>
      <c r="B80" s="526"/>
      <c r="C80" s="526"/>
      <c r="D80" s="526"/>
      <c r="E80" s="526"/>
      <c r="F80" s="526"/>
      <c r="G80" s="526"/>
      <c r="H80" s="526"/>
      <c r="I80" s="526"/>
      <c r="J80" s="526"/>
    </row>
    <row r="81" spans="1:10" x14ac:dyDescent="0.25">
      <c r="A81" s="526"/>
      <c r="B81" s="526"/>
      <c r="C81" s="526"/>
      <c r="D81" s="526"/>
      <c r="E81" s="526"/>
      <c r="F81" s="526"/>
      <c r="G81" s="526"/>
      <c r="H81" s="526"/>
      <c r="I81" s="526"/>
      <c r="J81" s="526"/>
    </row>
    <row r="82" spans="1:10" x14ac:dyDescent="0.25">
      <c r="A82" s="526"/>
      <c r="B82" s="526"/>
      <c r="C82" s="526"/>
      <c r="D82" s="526"/>
      <c r="E82" s="526"/>
      <c r="F82" s="526"/>
      <c r="G82" s="526"/>
      <c r="H82" s="526"/>
      <c r="I82" s="526"/>
      <c r="J82" s="526"/>
    </row>
    <row r="83" spans="1:10" ht="15.75" x14ac:dyDescent="0.25">
      <c r="A83" s="151"/>
      <c r="B83" s="28"/>
      <c r="C83" s="152"/>
      <c r="D83" s="152"/>
      <c r="E83" s="18"/>
      <c r="F83" s="154"/>
      <c r="G83" s="154"/>
      <c r="H83" s="153"/>
      <c r="I83" s="458"/>
      <c r="J83" s="155"/>
    </row>
    <row r="84" spans="1:10" ht="15.75" x14ac:dyDescent="0.25">
      <c r="A84" s="151"/>
      <c r="B84" s="28"/>
      <c r="C84" s="152"/>
      <c r="D84" s="152"/>
      <c r="E84" s="18"/>
      <c r="F84" s="154"/>
      <c r="G84" s="154"/>
      <c r="H84" s="153"/>
      <c r="I84" s="458"/>
      <c r="J84" s="155"/>
    </row>
    <row r="85" spans="1:10" ht="15.75" x14ac:dyDescent="0.25">
      <c r="A85" s="151"/>
      <c r="B85" s="28"/>
      <c r="C85" s="152"/>
      <c r="D85" s="152"/>
      <c r="E85" s="18"/>
      <c r="F85" s="154"/>
      <c r="G85" s="154"/>
      <c r="H85" s="153"/>
      <c r="I85" s="458"/>
      <c r="J85" s="155"/>
    </row>
    <row r="86" spans="1:10" ht="15.75" x14ac:dyDescent="0.25">
      <c r="A86" s="151"/>
      <c r="B86" s="28"/>
      <c r="C86" s="152"/>
      <c r="D86" s="152"/>
      <c r="E86" s="18"/>
      <c r="F86" s="154"/>
      <c r="G86" s="154"/>
      <c r="H86" s="153"/>
      <c r="I86" s="458"/>
      <c r="J86" s="155"/>
    </row>
    <row r="87" spans="1:10" ht="15.75" x14ac:dyDescent="0.25">
      <c r="A87" s="151"/>
      <c r="B87" s="28"/>
      <c r="C87" s="152"/>
      <c r="D87" s="152"/>
      <c r="E87" s="18"/>
      <c r="F87" s="154"/>
      <c r="G87" s="154"/>
      <c r="H87" s="153"/>
      <c r="I87" s="458"/>
      <c r="J87" s="155"/>
    </row>
    <row r="88" spans="1:10" ht="15.75" x14ac:dyDescent="0.25">
      <c r="A88" s="151"/>
      <c r="B88" s="28"/>
      <c r="C88" s="152"/>
      <c r="D88" s="152"/>
      <c r="E88" s="18"/>
      <c r="F88" s="154"/>
      <c r="G88" s="154"/>
      <c r="H88" s="153"/>
      <c r="I88" s="458"/>
      <c r="J88" s="155"/>
    </row>
    <row r="89" spans="1:10" ht="15.75" x14ac:dyDescent="0.25">
      <c r="A89" s="151"/>
      <c r="B89" s="28"/>
      <c r="C89" s="152"/>
      <c r="D89" s="152"/>
      <c r="E89" s="18"/>
      <c r="F89" s="154"/>
      <c r="G89" s="154"/>
      <c r="H89" s="153"/>
      <c r="I89" s="458"/>
      <c r="J89" s="155"/>
    </row>
    <row r="90" spans="1:10" ht="15.75" x14ac:dyDescent="0.25">
      <c r="A90" s="151"/>
      <c r="B90" s="28"/>
      <c r="C90" s="152"/>
      <c r="D90" s="152"/>
      <c r="E90" s="18"/>
      <c r="F90" s="154"/>
      <c r="G90" s="154"/>
      <c r="H90" s="153"/>
      <c r="I90" s="458"/>
      <c r="J90" s="155"/>
    </row>
    <row r="91" spans="1:10" ht="17.25" customHeight="1" x14ac:dyDescent="0.25">
      <c r="A91" s="151"/>
      <c r="B91" s="28"/>
      <c r="C91" s="152"/>
      <c r="D91" s="152"/>
      <c r="E91" s="18"/>
      <c r="F91" s="154"/>
      <c r="G91" s="154"/>
      <c r="H91" s="153"/>
      <c r="I91" s="458"/>
      <c r="J91" s="155"/>
    </row>
    <row r="92" spans="1:10" ht="18" customHeight="1" x14ac:dyDescent="0.25">
      <c r="A92" s="151"/>
      <c r="B92" s="28"/>
      <c r="C92" s="152"/>
      <c r="D92" s="152"/>
      <c r="E92" s="18"/>
      <c r="F92" s="154"/>
      <c r="G92" s="154"/>
      <c r="H92" s="153"/>
      <c r="I92" s="458"/>
      <c r="J92" s="155"/>
    </row>
    <row r="93" spans="1:10" ht="18" customHeight="1" x14ac:dyDescent="0.25">
      <c r="A93" s="504" t="s">
        <v>211</v>
      </c>
      <c r="B93" s="504"/>
      <c r="C93" s="504"/>
      <c r="D93" s="504"/>
      <c r="E93" s="504"/>
      <c r="F93" s="504"/>
      <c r="G93" s="504"/>
      <c r="H93" s="504"/>
      <c r="I93" s="504"/>
      <c r="J93" s="504"/>
    </row>
    <row r="94" spans="1:10" ht="18" customHeight="1" x14ac:dyDescent="0.25">
      <c r="A94" s="504" t="s">
        <v>212</v>
      </c>
      <c r="B94" s="504"/>
      <c r="C94" s="504"/>
      <c r="D94" s="504"/>
      <c r="E94" s="504"/>
      <c r="F94" s="504"/>
      <c r="G94" s="504"/>
      <c r="H94" s="504"/>
      <c r="I94" s="504"/>
      <c r="J94" s="504"/>
    </row>
    <row r="95" spans="1:10" ht="15.75" x14ac:dyDescent="0.25">
      <c r="A95" s="504" t="s">
        <v>213</v>
      </c>
      <c r="B95" s="504"/>
      <c r="C95" s="504"/>
      <c r="D95" s="504"/>
      <c r="E95" s="504"/>
      <c r="F95" s="504"/>
      <c r="G95" s="504"/>
      <c r="H95" s="504"/>
      <c r="I95" s="504"/>
      <c r="J95" s="504"/>
    </row>
    <row r="96" spans="1:10" ht="15.75" x14ac:dyDescent="0.25">
      <c r="A96" s="525" t="s">
        <v>243</v>
      </c>
      <c r="B96" s="525"/>
      <c r="C96" s="525"/>
      <c r="D96" s="525"/>
      <c r="E96" s="525"/>
      <c r="F96" s="525"/>
      <c r="G96" s="525"/>
      <c r="H96" s="525"/>
      <c r="I96" s="525"/>
      <c r="J96" s="525"/>
    </row>
    <row r="97" spans="1:10" ht="15.75" x14ac:dyDescent="0.25">
      <c r="A97" s="128"/>
      <c r="B97" s="165" t="s">
        <v>161</v>
      </c>
      <c r="C97" s="164"/>
      <c r="D97" s="179" t="s">
        <v>240</v>
      </c>
      <c r="E97" s="166"/>
      <c r="F97" s="164"/>
      <c r="G97" s="163" t="s">
        <v>85</v>
      </c>
      <c r="H97" s="164"/>
      <c r="I97" s="457"/>
      <c r="J97" s="164"/>
    </row>
    <row r="98" spans="1:10" ht="15.75" x14ac:dyDescent="0.25">
      <c r="A98" s="506" t="s">
        <v>234</v>
      </c>
      <c r="B98" s="507"/>
      <c r="C98" s="508" t="s">
        <v>134</v>
      </c>
      <c r="D98" s="508" t="s">
        <v>135</v>
      </c>
      <c r="E98" s="508" t="s">
        <v>136</v>
      </c>
      <c r="F98" s="514" t="s">
        <v>146</v>
      </c>
      <c r="G98" s="515"/>
      <c r="H98" s="515"/>
      <c r="I98" s="515"/>
      <c r="J98" s="516"/>
    </row>
    <row r="99" spans="1:10" x14ac:dyDescent="0.25">
      <c r="A99" s="517" t="s">
        <v>215</v>
      </c>
      <c r="B99" s="508" t="s">
        <v>216</v>
      </c>
      <c r="C99" s="509"/>
      <c r="D99" s="509"/>
      <c r="E99" s="509"/>
      <c r="F99" s="519" t="s">
        <v>142</v>
      </c>
      <c r="G99" s="519" t="s">
        <v>217</v>
      </c>
      <c r="H99" s="131" t="s">
        <v>143</v>
      </c>
      <c r="I99" s="527" t="s">
        <v>144</v>
      </c>
      <c r="J99" s="523" t="s">
        <v>145</v>
      </c>
    </row>
    <row r="100" spans="1:10" x14ac:dyDescent="0.25">
      <c r="A100" s="518"/>
      <c r="B100" s="510"/>
      <c r="C100" s="510"/>
      <c r="D100" s="510"/>
      <c r="E100" s="510"/>
      <c r="F100" s="520"/>
      <c r="G100" s="520"/>
      <c r="H100" s="131" t="s">
        <v>218</v>
      </c>
      <c r="I100" s="528"/>
      <c r="J100" s="524"/>
    </row>
    <row r="101" spans="1:10" ht="15.75" x14ac:dyDescent="0.25">
      <c r="A101" s="7">
        <v>1</v>
      </c>
      <c r="B101" s="80" t="s">
        <v>54</v>
      </c>
      <c r="C101" s="45" t="s">
        <v>55</v>
      </c>
      <c r="D101" s="36" t="s">
        <v>29</v>
      </c>
      <c r="E101" s="16" t="s">
        <v>19</v>
      </c>
      <c r="F101" s="44" t="s">
        <v>233</v>
      </c>
      <c r="G101" s="109">
        <v>50</v>
      </c>
      <c r="H101" s="110">
        <v>1000</v>
      </c>
      <c r="I101" s="197">
        <v>1</v>
      </c>
      <c r="J101" s="3" t="s">
        <v>3</v>
      </c>
    </row>
    <row r="102" spans="1:10" ht="15.75" x14ac:dyDescent="0.25">
      <c r="A102" s="7">
        <v>2</v>
      </c>
      <c r="B102" s="80" t="s">
        <v>221</v>
      </c>
      <c r="C102" s="40">
        <v>2011</v>
      </c>
      <c r="D102" s="36" t="s">
        <v>129</v>
      </c>
      <c r="E102" s="111" t="s">
        <v>138</v>
      </c>
      <c r="F102" s="36" t="s">
        <v>233</v>
      </c>
      <c r="G102" s="109">
        <v>50</v>
      </c>
      <c r="H102" s="137">
        <v>1000</v>
      </c>
      <c r="I102" s="198">
        <v>2</v>
      </c>
      <c r="J102" s="108" t="s">
        <v>206</v>
      </c>
    </row>
    <row r="103" spans="1:10" ht="15.75" x14ac:dyDescent="0.25">
      <c r="A103" s="7">
        <v>3</v>
      </c>
      <c r="B103" s="80" t="s">
        <v>66</v>
      </c>
      <c r="C103" s="41" t="s">
        <v>67</v>
      </c>
      <c r="D103" s="36" t="s">
        <v>29</v>
      </c>
      <c r="E103" s="16" t="s">
        <v>19</v>
      </c>
      <c r="F103" s="44" t="s">
        <v>106</v>
      </c>
      <c r="G103" s="135">
        <v>44</v>
      </c>
      <c r="H103" s="110">
        <f>G103*1000/50</f>
        <v>880</v>
      </c>
      <c r="I103" s="199">
        <v>3</v>
      </c>
      <c r="J103" s="476" t="s">
        <v>8</v>
      </c>
    </row>
    <row r="104" spans="1:10" ht="15.75" x14ac:dyDescent="0.25">
      <c r="A104" s="7">
        <v>4</v>
      </c>
      <c r="B104" s="80" t="s">
        <v>77</v>
      </c>
      <c r="C104" s="41" t="s">
        <v>67</v>
      </c>
      <c r="D104" s="36" t="s">
        <v>29</v>
      </c>
      <c r="E104" s="16" t="s">
        <v>22</v>
      </c>
      <c r="F104" s="44" t="s">
        <v>198</v>
      </c>
      <c r="G104" s="135">
        <v>32.5</v>
      </c>
      <c r="H104" s="110">
        <f t="shared" ref="H104:H116" si="4">G104*1000/50</f>
        <v>650</v>
      </c>
      <c r="I104" s="200">
        <v>4</v>
      </c>
      <c r="J104" s="136" t="s">
        <v>25</v>
      </c>
    </row>
    <row r="105" spans="1:10" ht="15.75" x14ac:dyDescent="0.25">
      <c r="A105" s="7">
        <v>5</v>
      </c>
      <c r="B105" s="80" t="s">
        <v>76</v>
      </c>
      <c r="C105" s="41" t="s">
        <v>67</v>
      </c>
      <c r="D105" s="36" t="s">
        <v>29</v>
      </c>
      <c r="E105" s="16" t="s">
        <v>19</v>
      </c>
      <c r="F105" s="44" t="s">
        <v>109</v>
      </c>
      <c r="G105" s="135">
        <v>30</v>
      </c>
      <c r="H105" s="110">
        <f t="shared" si="4"/>
        <v>600</v>
      </c>
      <c r="I105" s="201">
        <v>5</v>
      </c>
      <c r="J105" s="8" t="s">
        <v>13</v>
      </c>
    </row>
    <row r="106" spans="1:10" ht="15.75" x14ac:dyDescent="0.25">
      <c r="A106" s="7">
        <v>6</v>
      </c>
      <c r="B106" s="80" t="s">
        <v>112</v>
      </c>
      <c r="C106" s="45" t="s">
        <v>67</v>
      </c>
      <c r="D106" s="36" t="s">
        <v>29</v>
      </c>
      <c r="E106" s="16" t="s">
        <v>19</v>
      </c>
      <c r="F106" s="44" t="s">
        <v>113</v>
      </c>
      <c r="G106" s="135">
        <v>29.25</v>
      </c>
      <c r="H106" s="110">
        <f t="shared" si="4"/>
        <v>585</v>
      </c>
      <c r="I106" s="202">
        <v>6</v>
      </c>
      <c r="J106" s="8" t="s">
        <v>13</v>
      </c>
    </row>
    <row r="107" spans="1:10" ht="15.75" x14ac:dyDescent="0.25">
      <c r="A107" s="7">
        <v>7</v>
      </c>
      <c r="B107" s="80" t="s">
        <v>165</v>
      </c>
      <c r="C107" s="40">
        <v>2011</v>
      </c>
      <c r="D107" s="36" t="s">
        <v>129</v>
      </c>
      <c r="E107" s="111" t="s">
        <v>138</v>
      </c>
      <c r="F107" s="36" t="s">
        <v>226</v>
      </c>
      <c r="G107" s="84">
        <v>28</v>
      </c>
      <c r="H107" s="110">
        <f t="shared" si="4"/>
        <v>560</v>
      </c>
      <c r="I107" s="202">
        <v>7</v>
      </c>
      <c r="J107" s="108" t="s">
        <v>206</v>
      </c>
    </row>
    <row r="108" spans="1:10" ht="15.75" x14ac:dyDescent="0.25">
      <c r="A108" s="7">
        <v>8</v>
      </c>
      <c r="B108" s="80" t="s">
        <v>71</v>
      </c>
      <c r="C108" s="41" t="s">
        <v>73</v>
      </c>
      <c r="D108" s="36" t="s">
        <v>167</v>
      </c>
      <c r="E108" s="16" t="s">
        <v>19</v>
      </c>
      <c r="F108" s="44" t="s">
        <v>121</v>
      </c>
      <c r="G108" s="135">
        <v>27</v>
      </c>
      <c r="H108" s="110">
        <f t="shared" si="4"/>
        <v>540</v>
      </c>
      <c r="I108" s="202">
        <v>8</v>
      </c>
      <c r="J108" s="9" t="s">
        <v>13</v>
      </c>
    </row>
    <row r="109" spans="1:10" ht="15.75" x14ac:dyDescent="0.25">
      <c r="A109" s="7">
        <v>9</v>
      </c>
      <c r="B109" s="80" t="s">
        <v>166</v>
      </c>
      <c r="C109" s="40">
        <v>2014</v>
      </c>
      <c r="D109" s="36" t="s">
        <v>167</v>
      </c>
      <c r="E109" s="111" t="s">
        <v>138</v>
      </c>
      <c r="F109" s="36" t="s">
        <v>227</v>
      </c>
      <c r="G109" s="84">
        <v>23</v>
      </c>
      <c r="H109" s="110">
        <f t="shared" si="4"/>
        <v>460</v>
      </c>
      <c r="I109" s="202">
        <v>9</v>
      </c>
      <c r="J109" s="475" t="s">
        <v>206</v>
      </c>
    </row>
    <row r="110" spans="1:10" ht="15.75" x14ac:dyDescent="0.25">
      <c r="A110" s="7">
        <v>10</v>
      </c>
      <c r="B110" s="80" t="s">
        <v>111</v>
      </c>
      <c r="C110" s="41" t="s">
        <v>55</v>
      </c>
      <c r="D110" s="36" t="s">
        <v>29</v>
      </c>
      <c r="E110" s="16" t="s">
        <v>19</v>
      </c>
      <c r="F110" s="44" t="s">
        <v>110</v>
      </c>
      <c r="G110" s="135">
        <v>22.5</v>
      </c>
      <c r="H110" s="110">
        <f t="shared" si="4"/>
        <v>450</v>
      </c>
      <c r="I110" s="202">
        <v>10</v>
      </c>
      <c r="J110" s="3" t="s">
        <v>8</v>
      </c>
    </row>
    <row r="111" spans="1:10" ht="15.75" x14ac:dyDescent="0.25">
      <c r="A111" s="7">
        <v>11</v>
      </c>
      <c r="B111" s="80" t="s">
        <v>163</v>
      </c>
      <c r="C111" s="40">
        <v>2013</v>
      </c>
      <c r="D111" s="55" t="s">
        <v>129</v>
      </c>
      <c r="E111" s="111" t="s">
        <v>138</v>
      </c>
      <c r="F111" s="36" t="s">
        <v>228</v>
      </c>
      <c r="G111" s="84">
        <v>22</v>
      </c>
      <c r="H111" s="110">
        <f t="shared" si="4"/>
        <v>440</v>
      </c>
      <c r="I111" s="202">
        <v>11</v>
      </c>
      <c r="J111" s="108" t="s">
        <v>206</v>
      </c>
    </row>
    <row r="112" spans="1:10" ht="16.5" thickBot="1" x14ac:dyDescent="0.3">
      <c r="A112" s="431">
        <v>12</v>
      </c>
      <c r="B112" s="122" t="s">
        <v>229</v>
      </c>
      <c r="C112" s="100">
        <v>2012</v>
      </c>
      <c r="D112" s="196" t="s">
        <v>129</v>
      </c>
      <c r="E112" s="432" t="s">
        <v>138</v>
      </c>
      <c r="F112" s="196" t="s">
        <v>230</v>
      </c>
      <c r="G112" s="418">
        <v>15.5</v>
      </c>
      <c r="H112" s="123">
        <f t="shared" si="4"/>
        <v>310</v>
      </c>
      <c r="I112" s="437">
        <v>12</v>
      </c>
      <c r="J112" s="433" t="s">
        <v>206</v>
      </c>
    </row>
    <row r="113" spans="1:10" ht="16.5" thickTop="1" x14ac:dyDescent="0.25">
      <c r="A113" s="429">
        <v>13</v>
      </c>
      <c r="B113" s="78" t="s">
        <v>116</v>
      </c>
      <c r="C113" s="354" t="s">
        <v>117</v>
      </c>
      <c r="D113" s="185" t="s">
        <v>72</v>
      </c>
      <c r="E113" s="146" t="s">
        <v>22</v>
      </c>
      <c r="F113" s="97" t="s">
        <v>115</v>
      </c>
      <c r="G113" s="286">
        <v>11</v>
      </c>
      <c r="H113" s="121">
        <f t="shared" si="4"/>
        <v>220</v>
      </c>
      <c r="I113" s="456"/>
      <c r="J113" s="430" t="s">
        <v>25</v>
      </c>
    </row>
    <row r="114" spans="1:10" ht="15.75" x14ac:dyDescent="0.25">
      <c r="A114" s="7">
        <v>14</v>
      </c>
      <c r="B114" s="80" t="s">
        <v>118</v>
      </c>
      <c r="C114" s="41" t="s">
        <v>119</v>
      </c>
      <c r="D114" s="36" t="s">
        <v>167</v>
      </c>
      <c r="E114" s="16" t="s">
        <v>19</v>
      </c>
      <c r="F114" s="44" t="s">
        <v>120</v>
      </c>
      <c r="G114" s="135">
        <v>10</v>
      </c>
      <c r="H114" s="110">
        <f t="shared" si="4"/>
        <v>200</v>
      </c>
      <c r="I114" s="456"/>
      <c r="J114" s="150" t="s">
        <v>7</v>
      </c>
    </row>
    <row r="115" spans="1:10" ht="15.75" x14ac:dyDescent="0.25">
      <c r="A115" s="7">
        <v>15</v>
      </c>
      <c r="B115" s="80" t="s">
        <v>122</v>
      </c>
      <c r="C115" s="45" t="s">
        <v>119</v>
      </c>
      <c r="D115" s="36" t="s">
        <v>167</v>
      </c>
      <c r="E115" s="16" t="s">
        <v>22</v>
      </c>
      <c r="F115" s="44" t="s">
        <v>123</v>
      </c>
      <c r="G115" s="135">
        <v>8</v>
      </c>
      <c r="H115" s="110">
        <f t="shared" si="4"/>
        <v>160</v>
      </c>
      <c r="I115" s="456"/>
      <c r="J115" s="150" t="s">
        <v>25</v>
      </c>
    </row>
    <row r="116" spans="1:10" ht="18.75" x14ac:dyDescent="0.3">
      <c r="A116" s="7">
        <v>16</v>
      </c>
      <c r="B116" s="80" t="s">
        <v>154</v>
      </c>
      <c r="C116" s="40">
        <v>2011</v>
      </c>
      <c r="D116" s="36" t="s">
        <v>129</v>
      </c>
      <c r="E116" s="111" t="s">
        <v>138</v>
      </c>
      <c r="F116" s="36" t="s">
        <v>313</v>
      </c>
      <c r="G116" s="443">
        <v>5</v>
      </c>
      <c r="H116" s="110">
        <f t="shared" si="4"/>
        <v>100</v>
      </c>
      <c r="I116" s="456"/>
      <c r="J116" s="37" t="s">
        <v>206</v>
      </c>
    </row>
    <row r="117" spans="1:10" ht="15.75" x14ac:dyDescent="0.25">
      <c r="A117" s="7"/>
      <c r="B117" s="80" t="s">
        <v>69</v>
      </c>
      <c r="C117" s="41" t="s">
        <v>67</v>
      </c>
      <c r="D117" s="36" t="s">
        <v>29</v>
      </c>
      <c r="E117" s="111" t="s">
        <v>232</v>
      </c>
      <c r="F117" s="14" t="s">
        <v>231</v>
      </c>
      <c r="G117" s="135"/>
      <c r="H117" s="110">
        <f>G117*1000/60</f>
        <v>0</v>
      </c>
      <c r="I117" s="456"/>
      <c r="J117" s="143" t="s">
        <v>4</v>
      </c>
    </row>
    <row r="118" spans="1:10" ht="15.75" x14ac:dyDescent="0.25">
      <c r="A118" s="7">
        <v>17</v>
      </c>
      <c r="B118" s="80" t="s">
        <v>124</v>
      </c>
      <c r="C118" s="45" t="s">
        <v>119</v>
      </c>
      <c r="D118" s="36" t="s">
        <v>167</v>
      </c>
      <c r="E118" s="16" t="s">
        <v>19</v>
      </c>
      <c r="F118" s="44" t="s">
        <v>125</v>
      </c>
      <c r="G118" s="135">
        <v>4.5</v>
      </c>
      <c r="H118" s="110">
        <f>G118*1000/50</f>
        <v>90</v>
      </c>
      <c r="I118" s="456"/>
      <c r="J118" s="150" t="s">
        <v>13</v>
      </c>
    </row>
    <row r="119" spans="1:10" x14ac:dyDescent="0.25">
      <c r="A119" s="164"/>
      <c r="B119" s="164"/>
      <c r="C119" s="164"/>
      <c r="D119" s="164"/>
      <c r="E119" s="164"/>
      <c r="F119" s="164"/>
      <c r="G119" s="453"/>
      <c r="H119" s="164"/>
      <c r="I119" s="457"/>
      <c r="J119" s="164"/>
    </row>
    <row r="120" spans="1:10" x14ac:dyDescent="0.25">
      <c r="A120" s="526" t="s">
        <v>319</v>
      </c>
      <c r="B120" s="526"/>
      <c r="C120" s="526"/>
      <c r="D120" s="526"/>
      <c r="E120" s="526"/>
      <c r="F120" s="526"/>
      <c r="G120" s="526"/>
      <c r="H120" s="526"/>
      <c r="I120" s="526"/>
      <c r="J120" s="526"/>
    </row>
    <row r="121" spans="1:10" x14ac:dyDescent="0.25">
      <c r="A121" s="526"/>
      <c r="B121" s="526"/>
      <c r="C121" s="526"/>
      <c r="D121" s="526"/>
      <c r="E121" s="526"/>
      <c r="F121" s="526"/>
      <c r="G121" s="526"/>
      <c r="H121" s="526"/>
      <c r="I121" s="526"/>
      <c r="J121" s="526"/>
    </row>
    <row r="122" spans="1:10" x14ac:dyDescent="0.25">
      <c r="A122" s="526"/>
      <c r="B122" s="526"/>
      <c r="C122" s="526"/>
      <c r="D122" s="526"/>
      <c r="E122" s="526"/>
      <c r="F122" s="526"/>
      <c r="G122" s="526"/>
      <c r="H122" s="526"/>
      <c r="I122" s="526"/>
      <c r="J122" s="526"/>
    </row>
    <row r="123" spans="1:10" x14ac:dyDescent="0.25">
      <c r="A123" s="164"/>
      <c r="B123" s="164"/>
      <c r="C123" s="164"/>
      <c r="D123" s="164"/>
      <c r="E123" s="164"/>
      <c r="F123" s="164"/>
      <c r="G123" s="453"/>
      <c r="H123" s="164"/>
      <c r="I123" s="457"/>
      <c r="J123" s="164"/>
    </row>
    <row r="124" spans="1:10" x14ac:dyDescent="0.25">
      <c r="A124" s="164"/>
      <c r="B124" s="164"/>
      <c r="C124" s="164"/>
      <c r="D124" s="164"/>
      <c r="E124" s="164"/>
      <c r="F124" s="164"/>
      <c r="G124" s="453"/>
      <c r="H124" s="164"/>
      <c r="I124" s="457"/>
      <c r="J124" s="164"/>
    </row>
    <row r="125" spans="1:10" x14ac:dyDescent="0.25">
      <c r="A125" s="164"/>
      <c r="B125" s="164"/>
      <c r="C125" s="164"/>
      <c r="D125" s="164"/>
      <c r="E125" s="164"/>
      <c r="F125" s="164"/>
      <c r="G125" s="453"/>
      <c r="H125" s="164"/>
      <c r="I125" s="457"/>
      <c r="J125" s="164"/>
    </row>
    <row r="126" spans="1:10" x14ac:dyDescent="0.25">
      <c r="A126" s="164"/>
      <c r="B126" s="164"/>
      <c r="C126" s="164"/>
      <c r="D126" s="164"/>
      <c r="E126" s="164"/>
      <c r="F126" s="164"/>
      <c r="G126" s="453"/>
      <c r="H126" s="164"/>
      <c r="I126" s="457"/>
      <c r="J126" s="164"/>
    </row>
    <row r="127" spans="1:10" x14ac:dyDescent="0.25">
      <c r="A127" s="164"/>
      <c r="B127" s="164"/>
      <c r="C127" s="164"/>
      <c r="D127" s="164"/>
      <c r="E127" s="164"/>
      <c r="F127" s="164"/>
      <c r="G127" s="453"/>
      <c r="H127" s="164"/>
      <c r="I127" s="457"/>
      <c r="J127" s="164"/>
    </row>
    <row r="128" spans="1:10" x14ac:dyDescent="0.25">
      <c r="A128" s="164"/>
      <c r="B128" s="164"/>
      <c r="C128" s="164"/>
      <c r="D128" s="164"/>
      <c r="E128" s="164"/>
      <c r="F128" s="164"/>
      <c r="G128" s="453"/>
      <c r="H128" s="164"/>
      <c r="I128" s="457"/>
      <c r="J128" s="164"/>
    </row>
    <row r="129" spans="1:10" x14ac:dyDescent="0.25">
      <c r="A129" s="164"/>
      <c r="B129" s="164"/>
      <c r="C129" s="164"/>
      <c r="D129" s="164"/>
      <c r="E129" s="164"/>
      <c r="F129" s="164"/>
      <c r="G129" s="453"/>
      <c r="H129" s="164"/>
      <c r="I129" s="457"/>
      <c r="J129" s="164"/>
    </row>
    <row r="130" spans="1:10" x14ac:dyDescent="0.25">
      <c r="A130" s="164"/>
      <c r="B130" s="164"/>
      <c r="C130" s="164"/>
      <c r="D130" s="164"/>
      <c r="E130" s="164"/>
      <c r="F130" s="164"/>
      <c r="G130" s="453"/>
      <c r="H130" s="164"/>
      <c r="I130" s="457"/>
      <c r="J130" s="164"/>
    </row>
    <row r="131" spans="1:10" x14ac:dyDescent="0.25">
      <c r="A131" s="164"/>
      <c r="B131" s="164"/>
      <c r="C131" s="164"/>
      <c r="D131" s="164"/>
      <c r="E131" s="164"/>
      <c r="F131" s="164"/>
      <c r="G131" s="453"/>
      <c r="H131" s="164"/>
      <c r="I131" s="457"/>
      <c r="J131" s="164"/>
    </row>
    <row r="132" spans="1:10" x14ac:dyDescent="0.25">
      <c r="A132" s="164"/>
      <c r="B132" s="164"/>
      <c r="C132" s="164"/>
      <c r="D132" s="164"/>
      <c r="E132" s="164"/>
      <c r="F132" s="164"/>
      <c r="G132" s="453"/>
      <c r="H132" s="164"/>
      <c r="I132" s="457"/>
      <c r="J132" s="164"/>
    </row>
    <row r="133" spans="1:10" x14ac:dyDescent="0.25">
      <c r="A133" s="164"/>
      <c r="B133" s="164"/>
      <c r="C133" s="164"/>
      <c r="D133" s="164"/>
      <c r="E133" s="164"/>
      <c r="F133" s="164"/>
      <c r="G133" s="453"/>
      <c r="H133" s="164"/>
      <c r="I133" s="457"/>
      <c r="J133" s="164"/>
    </row>
    <row r="134" spans="1:10" x14ac:dyDescent="0.25">
      <c r="A134" s="164"/>
      <c r="B134" s="164"/>
      <c r="C134" s="164"/>
      <c r="D134" s="164"/>
      <c r="E134" s="164"/>
      <c r="F134" s="164"/>
      <c r="G134" s="453"/>
      <c r="H134" s="164"/>
      <c r="I134" s="457"/>
      <c r="J134" s="164"/>
    </row>
    <row r="135" spans="1:10" x14ac:dyDescent="0.25">
      <c r="A135" s="164"/>
      <c r="B135" s="164"/>
      <c r="C135" s="164"/>
      <c r="D135" s="164"/>
      <c r="E135" s="164"/>
      <c r="F135" s="164"/>
      <c r="G135" s="453"/>
      <c r="H135" s="164"/>
      <c r="I135" s="457"/>
      <c r="J135" s="164"/>
    </row>
    <row r="136" spans="1:10" x14ac:dyDescent="0.25">
      <c r="A136" s="164"/>
      <c r="B136" s="164"/>
      <c r="C136" s="164"/>
      <c r="D136" s="164"/>
      <c r="E136" s="164"/>
      <c r="F136" s="164"/>
      <c r="G136" s="453"/>
      <c r="H136" s="164"/>
      <c r="I136" s="457"/>
      <c r="J136" s="164"/>
    </row>
    <row r="137" spans="1:10" x14ac:dyDescent="0.25">
      <c r="A137" s="164"/>
      <c r="B137" s="164"/>
      <c r="C137" s="164"/>
      <c r="D137" s="164"/>
      <c r="E137" s="164"/>
      <c r="F137" s="164"/>
      <c r="G137" s="453"/>
      <c r="H137" s="164"/>
      <c r="I137" s="457"/>
      <c r="J137" s="164"/>
    </row>
    <row r="138" spans="1:10" x14ac:dyDescent="0.25">
      <c r="A138" s="164"/>
      <c r="B138" s="164"/>
      <c r="C138" s="164"/>
      <c r="D138" s="164"/>
      <c r="E138" s="164"/>
      <c r="F138" s="164"/>
      <c r="G138" s="453"/>
      <c r="H138" s="164"/>
      <c r="I138" s="457"/>
      <c r="J138" s="164"/>
    </row>
    <row r="139" spans="1:10" x14ac:dyDescent="0.25">
      <c r="A139" s="164"/>
      <c r="B139" s="164"/>
      <c r="C139" s="164"/>
      <c r="D139" s="164"/>
      <c r="E139" s="164"/>
      <c r="F139" s="164"/>
      <c r="G139" s="453"/>
      <c r="H139" s="164"/>
      <c r="I139" s="457"/>
      <c r="J139" s="164"/>
    </row>
    <row r="140" spans="1:10" x14ac:dyDescent="0.25">
      <c r="A140" s="164"/>
      <c r="B140" s="164"/>
      <c r="C140" s="164"/>
      <c r="D140" s="164"/>
      <c r="E140" s="164"/>
      <c r="F140" s="164"/>
      <c r="G140" s="453"/>
      <c r="H140" s="164"/>
      <c r="I140" s="457"/>
      <c r="J140" s="164"/>
    </row>
    <row r="141" spans="1:10" x14ac:dyDescent="0.25">
      <c r="A141" s="164"/>
      <c r="B141" s="164"/>
      <c r="C141" s="164"/>
      <c r="D141" s="164"/>
      <c r="E141" s="164"/>
      <c r="F141" s="164"/>
      <c r="G141" s="453"/>
      <c r="H141" s="164"/>
      <c r="I141" s="457"/>
      <c r="J141" s="164"/>
    </row>
    <row r="142" spans="1:10" x14ac:dyDescent="0.25">
      <c r="A142" s="164"/>
      <c r="B142" s="164"/>
      <c r="C142" s="164"/>
      <c r="D142" s="164"/>
      <c r="E142" s="164"/>
      <c r="F142" s="164"/>
      <c r="G142" s="453"/>
      <c r="H142" s="164"/>
      <c r="I142" s="457"/>
      <c r="J142" s="164"/>
    </row>
  </sheetData>
  <sortState ref="B39:J45">
    <sortCondition descending="1" ref="G39:G45"/>
  </sortState>
  <mergeCells count="45">
    <mergeCell ref="A120:J122"/>
    <mergeCell ref="F99:F100"/>
    <mergeCell ref="G99:G100"/>
    <mergeCell ref="I99:I100"/>
    <mergeCell ref="J99:J100"/>
    <mergeCell ref="A99:A100"/>
    <mergeCell ref="B99:B100"/>
    <mergeCell ref="J53:J54"/>
    <mergeCell ref="A94:J94"/>
    <mergeCell ref="A95:J95"/>
    <mergeCell ref="A98:B98"/>
    <mergeCell ref="A96:J96"/>
    <mergeCell ref="A93:J93"/>
    <mergeCell ref="G53:G54"/>
    <mergeCell ref="I53:I54"/>
    <mergeCell ref="A80:J82"/>
    <mergeCell ref="A46:J47"/>
    <mergeCell ref="A48:J48"/>
    <mergeCell ref="A50:J50"/>
    <mergeCell ref="A49:J49"/>
    <mergeCell ref="C98:C100"/>
    <mergeCell ref="D98:D100"/>
    <mergeCell ref="E98:E100"/>
    <mergeCell ref="F98:J98"/>
    <mergeCell ref="A52:B52"/>
    <mergeCell ref="C52:C54"/>
    <mergeCell ref="D52:D54"/>
    <mergeCell ref="E52:E54"/>
    <mergeCell ref="F52:J52"/>
    <mergeCell ref="A53:A54"/>
    <mergeCell ref="B53:B54"/>
    <mergeCell ref="F53:F54"/>
    <mergeCell ref="A1:J1"/>
    <mergeCell ref="A2:J2"/>
    <mergeCell ref="A6:B6"/>
    <mergeCell ref="C6:C8"/>
    <mergeCell ref="D6:D8"/>
    <mergeCell ref="E6:E8"/>
    <mergeCell ref="F6:J6"/>
    <mergeCell ref="A7:A8"/>
    <mergeCell ref="B7:B8"/>
    <mergeCell ref="F7:F8"/>
    <mergeCell ref="G7:G8"/>
    <mergeCell ref="I7:I8"/>
    <mergeCell ref="J7:J8"/>
  </mergeCells>
  <hyperlinks>
    <hyperlink ref="B43" r:id="rId1" display="https://iwwfed-ea.org/cableski/rl2025/wbw/index.php?skier=ISR982001416"/>
    <hyperlink ref="J43" r:id="rId2" tooltip="European Cable-ski  Age Categories Championships_x000d_Beckum TwinCable_x000d_28.09.2025_x000d_Coeff:0,60 - Level:0,00" display="https://www.iwwfed-ea.org/cableski/25EURO13/"/>
    <hyperlink ref="B55" r:id="rId3" display="https://iwwfed-ea.org/cableski/rl2025/wbw/index.php?skier=AUT982024277"/>
    <hyperlink ref="B56" r:id="rId4" display="https://iwwfed-ea.org/cableski/rl2025/wbw/index.php?skier=SVK912001565"/>
    <hyperlink ref="B58" r:id="rId5" display="https://iwwfed-ea.org/cableski/rl2025/wbw/index.php?skier=GER982016370"/>
    <hyperlink ref="B57" r:id="rId6" display="https://iwwfed-ea.org/cableski/rl2025/wbw/index.php?skier=SVK882001566"/>
    <hyperlink ref="B62" r:id="rId7" display="https://iwwfed-ea.org/cableski/rl2025/wbw/index.php?skier=POL702023300"/>
    <hyperlink ref="B64" r:id="rId8" display="https://iwwfed-ea.org/cableski/rl2025/wbw/index.php?skier=POL762023298"/>
    <hyperlink ref="B69" r:id="rId9" display="https://iwwfed-ea.org/cableski/rl2025/wbw/index.php?skier=GER982016470"/>
    <hyperlink ref="B66" r:id="rId10" display="https://iwwfed-ea.org/cableski/rl2025/wbw/index.php?skier=POL982020520"/>
    <hyperlink ref="B74" r:id="rId11" display="https://iwwfed-ea.org/cableski/rl2025/wbw/index.php?skier=GER982016430"/>
    <hyperlink ref="B75" r:id="rId12" display="https://iwwfed-ea.org/cableski/rl2025/wbw/index.php?skier=POL982020513"/>
    <hyperlink ref="B67" r:id="rId13" display="https://iwwfed-ea.org/cableski/rl2025/wbw/index.php?skier=GER842001729"/>
    <hyperlink ref="B72" r:id="rId14" display="https://iwwfed-ea.org/cableski/rl2025/wbw/index.php?skier=ISR982001416"/>
    <hyperlink ref="J55" r:id="rId15" tooltip="Deutsche Meisterschaft &amp; Dutch Championships_x000d_Alfsee Rieste_x000d_14.09.2025_x000d_Coeff:0,70 - Level:0,00" display="https://www.iwwfed-ea.org/cableski/25GER001/"/>
    <hyperlink ref="J56" r:id="rId16" tooltip="Slovak Cableski Open National Championships_x000d_Kosice_x000d_30.08.2025_x000d_Coeff:0,70 - Level:0,00" display="https://www.iwwfed-ea.org/cableski/25SVK008/"/>
    <hyperlink ref="J72" r:id="rId17" tooltip="European Cable-ski  Age Categories Championships_x000d_Beckum TwinCable_x000d_28.09.2025_x000d_Coeff:0,60 - Level:0,00" display="https://www.iwwfed-ea.org/cableski/25EURO13/"/>
    <hyperlink ref="J67" r:id="rId18" tooltip="Biber Cup II_x000d_Kirchheim_x000d_28.06.2025_x000d_Coeff:0,80 - Level:0,00" display="https://www.iwwfed-ea.org/cableski/25GER010/"/>
    <hyperlink ref="J75" r:id="rId19" tooltip="GPX of Poland_x000d_Wake Zone Stawiki, Cableski_x000d_07.09.2025_x000d_Coeff:0,60 - Level:0,00" display="https://www.iwwfed-ea.org/cableski/25POL005/"/>
    <hyperlink ref="J74" r:id="rId20" tooltip="int. Friedberg Cup_x000d_Friedberg_x000d_31.05.2025_x000d_Coeff:0,60 - Level:0,00" display="https://www.iwwfed-ea.org/cableski/25GER011/"/>
    <hyperlink ref="J66" r:id="rId21" tooltip="Mistrzostwa Polski za wyciagiem_x000d_Wake Zone Stawiki, Cableski_x000d_07.09.2025_x000d_Coeff:0,50 - Level:0,00" display="https://www.iwwfed-ea.org/cableski/25POL006/"/>
    <hyperlink ref="J69" r:id="rId22" tooltip="Slovak Cableski Open Kosice 2025_x000d_Kosice_x000d_20.07.2025_x000d_Coeff:0,80 - Level:0,00" display="https://www.iwwfed-ea.org/cableski/25SVK001/"/>
    <hyperlink ref="J64" r:id="rId23" tooltip="GPX of Poland_x000d_Wake Zone Stawiki, Cableski_x000d_07.09.2025_x000d_Coeff:0,60 - Level:0,00" display="https://www.iwwfed-ea.org/cableski/25POL005/"/>
    <hyperlink ref="J62" r:id="rId24" tooltip="Mistrzostwa Polski za wyciagiem_x000d_Wake Zone Stawiki, Cableski_x000d_07.09.2025_x000d_Coeff:0,50 - Level:0,00" display="https://www.iwwfed-ea.org/cableski/25POL006/"/>
    <hyperlink ref="J57" r:id="rId25" tooltip="Slovak Cableski Juniors &amp; Open National Championsh_x000d_Kosice_x000d_29.08.2025_x000d_Coeff:0,70 - Level:0,00" display="https://www.iwwfed-ea.org/cableski/25SVK002/"/>
    <hyperlink ref="J58" r:id="rId26" tooltip="international Auerbrau-Cup 2025_x000d_Wasserski Club Kiefersfelden-Rosenheim_x000d_22.06.2025_x000d_Coeff:0,60 - Level:0,00" display="https://www.iwwfed-ea.org/cableski/25GER012/"/>
    <hyperlink ref="B59" r:id="rId27" display="https://iwwfed-ea.org/cableski/rl2025/wbw/index.php?skier=GER672001573"/>
    <hyperlink ref="J59" r:id="rId28" tooltip="int. Friedberg Cup_x000d_Friedberg_x000d_31.05.2025_x000d_Coeff:0,60 - Level:0,00" display="https://www.iwwfed-ea.org/cableski/25GER011/"/>
    <hyperlink ref="J76" r:id="rId29" display="https://www.iwwfed-ea.org/cableski/25POL006/"/>
    <hyperlink ref="B10" r:id="rId30" display="https://iwwfed-ea.org/cableski/rl2025/wbw/index.php?skier=GER312000906"/>
    <hyperlink ref="B11" r:id="rId31" display="https://iwwfed-ea.org/cableski/rl2025/wbw/index.php?skier=AUT712000925"/>
    <hyperlink ref="B14" r:id="rId32" display="https://iwwfed-ea.org/cableski/rl2025/wbw/index.php?skier=AUT982024277"/>
    <hyperlink ref="B16" r:id="rId33" display="https://iwwfed-ea.org/cableski/rl2025/wbw/index.php?skier=SVK062001561"/>
    <hyperlink ref="B12" r:id="rId34" display="https://iwwfed-ea.org/cableski/rl2025/wbw/index.php?skier=AUT652000927"/>
    <hyperlink ref="B20" r:id="rId35" display="https://iwwfed-ea.org/cableski/rl2025/wbw/index.php?skier=SVK912001565"/>
    <hyperlink ref="B23" r:id="rId36" display="https://iwwfed-ea.org/cableski/rl2025/wbw/index.php?skier=GER982016370"/>
    <hyperlink ref="B21" r:id="rId37" display="https://iwwfed-ea.org/cableski/rl2025/wbw/index.php?skier=SVK882001566"/>
    <hyperlink ref="B24" r:id="rId38" display="https://iwwfed-ea.org/cableski/rl2025/wbw/index.php?skier=POL622001316"/>
    <hyperlink ref="B19" r:id="rId39" display="https://iwwfed-ea.org/cableski/rl2025/wbw/index.php?skier=ISR392001647"/>
    <hyperlink ref="B31" r:id="rId40" display="https://iwwfed-ea.org/cableski/rl2025/wbw/index.php?skier=POL702023300"/>
    <hyperlink ref="B25" r:id="rId41" display="https://iwwfed-ea.org/cableski/rl2025/wbw/index.php?skier=GER672001573"/>
    <hyperlink ref="B28" r:id="rId42" display="https://iwwfed-ea.org/cableski/rl2025/wbw/index.php?skier=GER582023886"/>
    <hyperlink ref="B26" r:id="rId43" display="https://iwwfed-ea.org/cableski/rl2025/wbw/index.php?skier=AUT902001436"/>
    <hyperlink ref="B30" r:id="rId44" display="https://iwwfed-ea.org/cableski/rl2025/wbw/index.php?skier=GER92024828"/>
    <hyperlink ref="B9" r:id="rId45" display="https://iwwfed-ea.org/cableski/rl2025/wbw/index.php?skier=GER622001607"/>
    <hyperlink ref="B32" r:id="rId46" display="https://iwwfed-ea.org/cableski/rl2025/wbw/index.php?skier=NED432001096"/>
    <hyperlink ref="J9" r:id="rId47" tooltip="Slovak Cableski Open Kosice 2025_x000d_Kosice_x000d_20.07.2025_x000d_Coeff:0,80 - Level:0,00" display="https://www.iwwfed-ea.org/cableski/25SVK001/"/>
    <hyperlink ref="J10" r:id="rId48" tooltip="international Auerbrau-Cup 2025_x000d_Wasserski Club Kiefersfelden-Rosenheim_x000d_22.06.2025_x000d_Coeff:0,60 - Level:0,00" display="https://www.iwwfed-ea.org/cableski/25GER012/"/>
    <hyperlink ref="J11" r:id="rId49" tooltip="OM 2025 Cableski_x000d_Au-See Asten, Cableski_x000d_13.09.2025_x000d_Coeff:0,50 - Level:0,00" display="https://www.iwwfed-ea.org/cableski/25AUT030/"/>
    <hyperlink ref="J14" r:id="rId50" tooltip="Deutsche Meisterschaft &amp; Dutch Championships_x000d_Alfsee Rieste_x000d_14.09.2025_x000d_Coeff:0,70 - Level:0,00" display="https://www.iwwfed-ea.org/cableski/25GER001/"/>
    <hyperlink ref="J16" r:id="rId51" tooltip="Austrian Open Cableski_x000d_Au-See Asten, Cableski_x000d_27.07.2025_x000d_Coeff:0,80 - Level:0,00" display="https://www.iwwfed-ea.org/cableski/25AUT008/"/>
    <hyperlink ref="J12" r:id="rId52" tooltip="Slovak Cableski Open Kosice 2025_x000d_Kosice_x000d_20.07.2025_x000d_Coeff:0,80 - Level:0,00" display="https://www.iwwfed-ea.org/cableski/25SVK001/"/>
    <hyperlink ref="J20" r:id="rId53" tooltip="Slovak Cableski Open National Championships_x000d_Kosice_x000d_30.08.2025_x000d_Coeff:0,70 - Level:0,00" display="https://www.iwwfed-ea.org/cableski/25SVK008/"/>
    <hyperlink ref="J23" r:id="rId54" tooltip="international Auerbrau-Cup 2025_x000d_Wasserski Club Kiefersfelden-Rosenheim_x000d_22.06.2025_x000d_Coeff:0,60 - Level:0,00" display="https://www.iwwfed-ea.org/cableski/25GER012/"/>
    <hyperlink ref="J21" r:id="rId55" tooltip="Slovak Cableski Juniors &amp; Open National Championsh_x000d_Kosice_x000d_29.08.2025_x000d_Coeff:0,70 - Level:0,00" display="https://www.iwwfed-ea.org/cableski/25SVK002/"/>
    <hyperlink ref="J24" r:id="rId56" tooltip="Mistrzostwa Polski za wyciagiem_x000d_Wake Zone Stawiki, Cableski_x000d_07.09.2025_x000d_Coeff:0,50 - Level:0,00" display="https://www.iwwfed-ea.org/cableski/25POL006/"/>
    <hyperlink ref="J19" r:id="rId57" tooltip="Slovak Cableski Open Kosice 2025_x000d_Kosice_x000d_20.07.2025_x000d_Coeff:0,80 - Level:0,00" display="https://www.iwwfed-ea.org/cableski/25SVK001/"/>
    <hyperlink ref="J31" r:id="rId58" tooltip="Mistrzostwa Polski za wyciagiem_x000d_Wake Zone Stawiki, Cableski_x000d_07.09.2025_x000d_Coeff:0,50 - Level:0,00" display="https://www.iwwfed-ea.org/cableski/25POL006/"/>
    <hyperlink ref="J25" r:id="rId59" tooltip="int. Friedberg Cup_x000d_Friedberg_x000d_31.05.2025_x000d_Coeff:0,60 - Level:0,00" display="https://www.iwwfed-ea.org/cableski/25GER011/"/>
    <hyperlink ref="J28" r:id="rId60" tooltip="Austrian Open Cableski_x000d_Au-See Asten, Cableski_x000d_27.07.2025_x000d_Coeff:0,80 - Level:0,00" display="https://www.iwwfed-ea.org/cableski/25AUT008/"/>
    <hyperlink ref="J30" r:id="rId61" tooltip="Deutsche Meisterschaft &amp; Dutch Championships_x000d_Alfsee Rieste_x000d_14.09.2025_x000d_Coeff:0,70 - Level:0,00" display="https://www.iwwfed-ea.org/cableski/25GER001/"/>
    <hyperlink ref="J32" r:id="rId62" tooltip="Biber Cup II_x000d_Kirchheim_x000d_28.06.2025_x000d_Coeff:0,80 - Level:0,00" display="https://www.iwwfed-ea.org/cableski/25GER010/"/>
    <hyperlink ref="J35" r:id="rId63" tooltip="Deutsche Meisterschaft &amp; Dutch Championships_x000d_Alfsee Rieste_x000d_14.09.2025_x000d_Coeff:0,70 - Level:0,00" display="https://www.iwwfed-ea.org/cableski/25GER001/"/>
    <hyperlink ref="J37" r:id="rId64" tooltip="GPX of Poland_x000d_Wake Zone Stawiki, Cableski_x000d_07.09.2025_x000d_Coeff:0,60 - Level:0,00" display="https://www.iwwfed-ea.org/cableski/25POL005/"/>
    <hyperlink ref="J36" r:id="rId65" tooltip="Slovak Cableski Juniors &amp; Open National Championsh_x000d_Kosice_x000d_29.08.2025_x000d_Coeff:0,70 - Level:0,00" display="https://www.iwwfed-ea.org/cableski/25SVK002/"/>
    <hyperlink ref="J34" r:id="rId66" tooltip="Slovak Cableski Open National Championships_x000d_Kosice_x000d_30.08.2025_x000d_Coeff:0,70 - Level:0,00" display="https://www.iwwfed-ea.org/cableski/25SVK008/"/>
    <hyperlink ref="B35" r:id="rId67" display="https://iwwfed-ea.org/cableski/rl2025/wbw/index.php?skier=GER982016549"/>
    <hyperlink ref="B37" r:id="rId68" display="https://iwwfed-ea.org/cableski/rl2025/wbw/index.php?skier=POL762023298"/>
    <hyperlink ref="B36" r:id="rId69" display="https://iwwfed-ea.org/cableski/rl2025/wbw/index.php?skier=SVK942001564"/>
    <hyperlink ref="B34" r:id="rId70" display="https://iwwfed-ea.org/cableski/rl2025/wbw/index.php?skier=SVK152001558"/>
    <hyperlink ref="B76" r:id="rId71" display="https://iwwfed-ea.org/cableski/rl2025/wbw/index.php?skier=POL982020553"/>
    <hyperlink ref="B78" r:id="rId72" display="https://iwwfed-ea.org/cableski/rl2025/wbw/index.php?skier=IWF100200038"/>
    <hyperlink ref="B103" r:id="rId73" display="https://iwwfed-ea.org/cableski/rl2025/wbw/index.php?skier=GER982016430"/>
    <hyperlink ref="B101" r:id="rId74" display="https://iwwfed-ea.org/cableski/rl2025/wbw/index.php?skier=GER842001729"/>
    <hyperlink ref="J101" r:id="rId75" tooltip="Biber Cup II_x000d_Kirchheim_x000d_28.06.2025_x000d_Coeff:0,80 - Level:0,00" display="https://www.iwwfed-ea.org/cableski/25GER010/"/>
    <hyperlink ref="J103" r:id="rId76" tooltip="int. Friedberg Cup_x000d_Friedberg_x000d_31.05.2025_x000d_Coeff:0,60 - Level:0,00" display="https://www.iwwfed-ea.org/cableski/25GER011/"/>
    <hyperlink ref="J104" r:id="rId77" display="https://www.iwwfed-ea.org/cableski/25POL006/"/>
    <hyperlink ref="B104" r:id="rId78" display="https://iwwfed-ea.org/cableski/rl2025/wbw/index.php?skier=POL982020553"/>
    <hyperlink ref="B105" r:id="rId79" display="https://iwwfed-ea.org/cableski/rl2025/wbw/index.php?skier=GER982016631"/>
    <hyperlink ref="J105" r:id="rId80" tooltip="Deutsche Meisterschaft &amp; Dutch Championships_x000d_Alfsee Rieste_x000d_14.09.2025_x000d_Coeff:0,70 - Level:0,00" display="https://www.iwwfed-ea.org/cableski/25GER001/"/>
    <hyperlink ref="B110" r:id="rId81" display="https://iwwfed-ea.org/cableski/rl2025/wbw/index.php?skier=GER982016552"/>
    <hyperlink ref="J110" r:id="rId82" tooltip="int. Friedberg Cup_x000d_Friedberg_x000d_31.05.2025_x000d_Coeff:0,60 - Level:0,00" display="https://www.iwwfed-ea.org/cableski/25GER011/"/>
    <hyperlink ref="B117" r:id="rId83" display="https://iwwfed-ea.org/cableski/rl2025/wbw/index.php?skier=IWF100200038"/>
    <hyperlink ref="J117" r:id="rId84" tooltip="European Cable-ski  Age Categories Championships_x000d_Beckum TwinCable_x000d_28.09.2025_x000d_Coeff:0,60 - Level:0,00" display="https://www.iwwfed-ea.org/cableski/25EURO13/"/>
    <hyperlink ref="B106" r:id="rId85" display="https://iwwfed-ea.org/cableski/rl2025/wbw/index.php?skier=GER982016690"/>
    <hyperlink ref="B113" r:id="rId86" display="https://iwwfed-ea.org/cableski/rl2025/wbw/index.php?skier=POL982020626"/>
    <hyperlink ref="J113" r:id="rId87" tooltip="Mistrzostwa Polski za wyciagiem_x000d_Wake Zone Stawiki, Cableski_x000d_07.09.2025_x000d_Coeff:0,50 - Level:0,00" display="https://www.iwwfed-ea.org/cableski/25POL006/"/>
    <hyperlink ref="B114" r:id="rId88" display="https://iwwfed-ea.org/cableski/rl2025/wbw/index.php?skier=GER982016636"/>
    <hyperlink ref="J114" r:id="rId89" tooltip="international Auerbrau-Cup 2025_x000d_Wasserski Club Kiefersfelden-Rosenheim_x000d_22.06.2025_x000d_Coeff:0,60 - Level:0,00" display="https://www.iwwfed-ea.org/cableski/25GER012/"/>
    <hyperlink ref="B108" r:id="rId90" display="https://iwwfed-ea.org/cableski/rl2025/wbw/index.php?skier=GER982016634"/>
    <hyperlink ref="J108" r:id="rId91" tooltip="Deutsche Meisterschaft &amp; Dutch Championships_x000d_Alfsee Rieste_x000d_14.09.2025_x000d_Coeff:0,70 - Level:0,00" display="https://www.iwwfed-ea.org/cableski/25GER001/"/>
    <hyperlink ref="B115" r:id="rId92" display="https://iwwfed-ea.org/cableski/rl2025/wbw/index.php?skier=POL982020573"/>
    <hyperlink ref="J115" r:id="rId93" tooltip="Mistrzostwa Polski za wyciagiem_x000d_Wake Zone Stawiki, Cableski_x000d_07.09.2025_x000d_Coeff:0,50 - Level:0,00" display="https://www.iwwfed-ea.org/cableski/25POL006/"/>
    <hyperlink ref="B118" r:id="rId94" display="https://iwwfed-ea.org/cableski/rl2025/wbw/index.php?skier=GER982016692"/>
    <hyperlink ref="J118" r:id="rId95" tooltip="Deutsche Meisterschaft &amp; Dutch Championships_x000d_Alfsee Rieste_x000d_14.09.2025_x000d_Coeff:0,70 - Level:0,00" display="https://www.iwwfed-ea.org/cableski/25GER001/"/>
    <hyperlink ref="J106" r:id="rId96" display="https://www.iwwfed-ea.org/cableski/25GER001/"/>
    <hyperlink ref="B39" r:id="rId97" display="https://iwwfed-ea.org/cableski/rl2025/wbw/index.php?skier=GER842001729"/>
    <hyperlink ref="J39" r:id="rId98" tooltip="Biber Cup II_x000d_Kirchheim_x000d_28.06.2025_x000d_Coeff:0,80 - Level:0,00" display="https://www.iwwfed-ea.org/cableski/25GER010/"/>
    <hyperlink ref="B40" r:id="rId99" display="https://iwwfed-ea.org/cableski/rl2025/wbw/index.php?skier=GER982016470"/>
    <hyperlink ref="J40" r:id="rId100" tooltip="Slovak Cableski Open Kosice 2025_x000d_Kosice_x000d_20.07.2025_x000d_Coeff:0,80 - Level:0,00" display="https://www.iwwfed-ea.org/cableski/25SVK001/"/>
    <hyperlink ref="J26" r:id="rId101" display="https://www.iwwfed-ea.org/cableski/25AUT008/"/>
  </hyperlinks>
  <pageMargins left="0.47916666666666669" right="0.33333333333333331" top="0.53125" bottom="0.47916666666666669" header="0.3" footer="0.5"/>
  <pageSetup paperSize="9" orientation="portrait" horizontalDpi="0" verticalDpi="0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WhiteSpace="0" view="pageBreakPreview" topLeftCell="A64" zoomScale="60" zoomScaleNormal="100" workbookViewId="0">
      <selection activeCell="K100" sqref="K100"/>
    </sheetView>
  </sheetViews>
  <sheetFormatPr defaultRowHeight="15.75" x14ac:dyDescent="0.25"/>
  <cols>
    <col min="1" max="1" width="4.140625" style="26" customWidth="1"/>
    <col min="2" max="2" width="21.85546875" style="26" customWidth="1"/>
    <col min="3" max="3" width="8.5703125" style="26" customWidth="1"/>
    <col min="4" max="4" width="10" style="178" customWidth="1"/>
    <col min="5" max="5" width="6.7109375" style="29" customWidth="1"/>
    <col min="6" max="6" width="8.42578125" style="26" customWidth="1"/>
    <col min="7" max="7" width="9" style="26" customWidth="1"/>
    <col min="8" max="8" width="6.7109375" style="26" customWidth="1"/>
    <col min="9" max="9" width="9.7109375" style="56" customWidth="1"/>
  </cols>
  <sheetData>
    <row r="1" spans="1:9" ht="15" x14ac:dyDescent="0.25">
      <c r="A1" s="529" t="s">
        <v>241</v>
      </c>
      <c r="B1" s="529"/>
      <c r="C1" s="529"/>
      <c r="D1" s="529"/>
      <c r="E1" s="529"/>
      <c r="F1" s="529"/>
      <c r="G1" s="529"/>
      <c r="H1" s="529"/>
      <c r="I1" s="529"/>
    </row>
    <row r="2" spans="1:9" ht="15" x14ac:dyDescent="0.25">
      <c r="A2" s="529" t="s">
        <v>245</v>
      </c>
      <c r="B2" s="529"/>
      <c r="C2" s="529"/>
      <c r="D2" s="529"/>
      <c r="E2" s="529"/>
      <c r="F2" s="529"/>
      <c r="G2" s="529"/>
      <c r="H2" s="529"/>
      <c r="I2" s="529"/>
    </row>
    <row r="3" spans="1:9" x14ac:dyDescent="0.25">
      <c r="A3" s="530" t="s">
        <v>248</v>
      </c>
      <c r="B3" s="530"/>
      <c r="C3" s="530"/>
      <c r="D3" s="530"/>
      <c r="E3" s="530"/>
      <c r="F3" s="530"/>
      <c r="G3" s="530"/>
      <c r="H3" s="530"/>
      <c r="I3" s="530"/>
    </row>
    <row r="4" spans="1:9" ht="16.5" customHeight="1" x14ac:dyDescent="0.25">
      <c r="A4" s="530" t="s">
        <v>246</v>
      </c>
      <c r="B4" s="530"/>
      <c r="C4" s="530"/>
      <c r="D4" s="530"/>
      <c r="E4" s="530"/>
      <c r="F4" s="530"/>
      <c r="G4" s="530"/>
      <c r="H4" s="530"/>
      <c r="I4" s="530"/>
    </row>
    <row r="5" spans="1:9" ht="18" customHeight="1" x14ac:dyDescent="0.25">
      <c r="B5" s="165" t="s">
        <v>161</v>
      </c>
      <c r="C5" s="164"/>
      <c r="D5" s="179" t="s">
        <v>240</v>
      </c>
      <c r="E5" s="166"/>
      <c r="F5" s="164"/>
      <c r="G5" s="91" t="s">
        <v>85</v>
      </c>
    </row>
    <row r="6" spans="1:9" ht="15" x14ac:dyDescent="0.25">
      <c r="A6" s="531"/>
      <c r="B6" s="173" t="s">
        <v>314</v>
      </c>
      <c r="C6" s="537" t="s">
        <v>134</v>
      </c>
      <c r="D6" s="538" t="s">
        <v>135</v>
      </c>
      <c r="E6" s="538" t="s">
        <v>136</v>
      </c>
      <c r="F6" s="532" t="s">
        <v>162</v>
      </c>
      <c r="G6" s="532"/>
      <c r="H6" s="532"/>
      <c r="I6" s="532"/>
    </row>
    <row r="7" spans="1:9" ht="15" x14ac:dyDescent="0.25">
      <c r="A7" s="531"/>
      <c r="B7" s="539" t="s">
        <v>236</v>
      </c>
      <c r="C7" s="537"/>
      <c r="D7" s="538"/>
      <c r="E7" s="538"/>
      <c r="F7" s="533" t="s">
        <v>142</v>
      </c>
      <c r="G7" s="534" t="s">
        <v>143</v>
      </c>
      <c r="H7" s="535" t="s">
        <v>144</v>
      </c>
      <c r="I7" s="536" t="s">
        <v>145</v>
      </c>
    </row>
    <row r="8" spans="1:9" ht="15" x14ac:dyDescent="0.25">
      <c r="A8" s="531"/>
      <c r="B8" s="539"/>
      <c r="C8" s="537"/>
      <c r="D8" s="538"/>
      <c r="E8" s="538"/>
      <c r="F8" s="533"/>
      <c r="G8" s="534"/>
      <c r="H8" s="535"/>
      <c r="I8" s="536"/>
    </row>
    <row r="9" spans="1:9" ht="18.75" x14ac:dyDescent="0.3">
      <c r="A9" s="167">
        <v>1</v>
      </c>
      <c r="B9" s="15" t="s">
        <v>137</v>
      </c>
      <c r="C9" s="36">
        <v>2002</v>
      </c>
      <c r="D9" s="36" t="s">
        <v>86</v>
      </c>
      <c r="E9" s="72" t="s">
        <v>138</v>
      </c>
      <c r="F9" s="180">
        <v>6230</v>
      </c>
      <c r="G9" s="169">
        <v>1000</v>
      </c>
      <c r="H9" s="197">
        <v>1</v>
      </c>
      <c r="I9" s="3" t="s">
        <v>147</v>
      </c>
    </row>
    <row r="10" spans="1:9" ht="18.75" x14ac:dyDescent="0.3">
      <c r="A10" s="167">
        <v>2</v>
      </c>
      <c r="B10" s="53" t="s">
        <v>34</v>
      </c>
      <c r="C10" s="36" t="s">
        <v>35</v>
      </c>
      <c r="D10" s="36" t="s">
        <v>86</v>
      </c>
      <c r="E10" s="72" t="s">
        <v>138</v>
      </c>
      <c r="F10" s="181">
        <v>6100</v>
      </c>
      <c r="G10" s="169">
        <f>F10*1000/6230</f>
        <v>979.13322632423751</v>
      </c>
      <c r="H10" s="198">
        <v>2</v>
      </c>
      <c r="I10" s="3" t="s">
        <v>9</v>
      </c>
    </row>
    <row r="11" spans="1:9" ht="18.75" x14ac:dyDescent="0.3">
      <c r="A11" s="167">
        <v>3</v>
      </c>
      <c r="B11" s="53" t="s">
        <v>26</v>
      </c>
      <c r="C11" s="36" t="s">
        <v>23</v>
      </c>
      <c r="D11" s="55" t="s">
        <v>86</v>
      </c>
      <c r="E11" s="72" t="s">
        <v>138</v>
      </c>
      <c r="F11" s="181">
        <v>5150</v>
      </c>
      <c r="G11" s="169">
        <f t="shared" ref="G11:G21" si="0">F11*1000/6230</f>
        <v>826.64526484751207</v>
      </c>
      <c r="H11" s="199">
        <v>3</v>
      </c>
      <c r="I11" s="3" t="s">
        <v>9</v>
      </c>
    </row>
    <row r="12" spans="1:9" ht="18.75" x14ac:dyDescent="0.3">
      <c r="A12" s="167">
        <v>4</v>
      </c>
      <c r="B12" s="15" t="s">
        <v>38</v>
      </c>
      <c r="C12" s="36" t="s">
        <v>35</v>
      </c>
      <c r="D12" s="36" t="s">
        <v>86</v>
      </c>
      <c r="E12" s="72" t="s">
        <v>138</v>
      </c>
      <c r="F12" s="181">
        <v>4930</v>
      </c>
      <c r="G12" s="169">
        <f t="shared" si="0"/>
        <v>791.33226324237557</v>
      </c>
      <c r="H12" s="200">
        <v>4</v>
      </c>
      <c r="I12" s="3" t="s">
        <v>9</v>
      </c>
    </row>
    <row r="13" spans="1:9" ht="18.75" x14ac:dyDescent="0.3">
      <c r="A13" s="167">
        <v>5</v>
      </c>
      <c r="B13" s="15" t="s">
        <v>0</v>
      </c>
      <c r="C13" s="36" t="s">
        <v>2</v>
      </c>
      <c r="D13" s="36" t="s">
        <v>151</v>
      </c>
      <c r="E13" s="71" t="s">
        <v>1</v>
      </c>
      <c r="F13" s="181">
        <v>4700</v>
      </c>
      <c r="G13" s="169">
        <f t="shared" si="0"/>
        <v>754.41412520064205</v>
      </c>
      <c r="H13" s="201">
        <v>5</v>
      </c>
      <c r="I13" s="3" t="s">
        <v>4</v>
      </c>
    </row>
    <row r="14" spans="1:9" ht="18.75" x14ac:dyDescent="0.3">
      <c r="A14" s="167">
        <v>6</v>
      </c>
      <c r="B14" s="15" t="s">
        <v>150</v>
      </c>
      <c r="C14" s="36">
        <v>2008</v>
      </c>
      <c r="D14" s="36" t="s">
        <v>151</v>
      </c>
      <c r="E14" s="72" t="s">
        <v>138</v>
      </c>
      <c r="F14" s="181">
        <v>4230</v>
      </c>
      <c r="G14" s="169">
        <f t="shared" si="0"/>
        <v>678.97271268057784</v>
      </c>
      <c r="H14" s="202">
        <v>6</v>
      </c>
      <c r="I14" s="3" t="s">
        <v>147</v>
      </c>
    </row>
    <row r="15" spans="1:9" ht="18.75" x14ac:dyDescent="0.3">
      <c r="A15" s="167">
        <v>7</v>
      </c>
      <c r="B15" s="15" t="s">
        <v>43</v>
      </c>
      <c r="C15" s="36" t="s">
        <v>30</v>
      </c>
      <c r="D15" s="36" t="s">
        <v>151</v>
      </c>
      <c r="E15" s="72" t="s">
        <v>138</v>
      </c>
      <c r="F15" s="181">
        <v>3930</v>
      </c>
      <c r="G15" s="169">
        <f t="shared" si="0"/>
        <v>630.8186195826645</v>
      </c>
      <c r="H15" s="202">
        <v>7</v>
      </c>
      <c r="I15" s="3" t="s">
        <v>4</v>
      </c>
    </row>
    <row r="16" spans="1:9" ht="18.75" x14ac:dyDescent="0.3">
      <c r="A16" s="167">
        <v>8</v>
      </c>
      <c r="B16" s="15" t="s">
        <v>18</v>
      </c>
      <c r="C16" s="36">
        <v>2002</v>
      </c>
      <c r="D16" s="36" t="s">
        <v>86</v>
      </c>
      <c r="E16" s="71" t="s">
        <v>19</v>
      </c>
      <c r="F16" s="181">
        <v>3820</v>
      </c>
      <c r="G16" s="169">
        <f t="shared" si="0"/>
        <v>613.16211878009631</v>
      </c>
      <c r="H16" s="202">
        <v>8</v>
      </c>
      <c r="I16" s="3" t="s">
        <v>13</v>
      </c>
    </row>
    <row r="17" spans="1:9" ht="18.75" x14ac:dyDescent="0.3">
      <c r="A17" s="167">
        <v>9</v>
      </c>
      <c r="B17" s="15" t="s">
        <v>47</v>
      </c>
      <c r="C17" s="36" t="s">
        <v>30</v>
      </c>
      <c r="D17" s="36" t="s">
        <v>151</v>
      </c>
      <c r="E17" s="72" t="s">
        <v>138</v>
      </c>
      <c r="F17" s="181">
        <v>3780</v>
      </c>
      <c r="G17" s="169">
        <f t="shared" si="0"/>
        <v>606.74157303370782</v>
      </c>
      <c r="H17" s="202">
        <v>9</v>
      </c>
      <c r="I17" s="3" t="s">
        <v>4</v>
      </c>
    </row>
    <row r="18" spans="1:9" ht="18.75" x14ac:dyDescent="0.3">
      <c r="A18" s="167">
        <v>10</v>
      </c>
      <c r="B18" s="15" t="s">
        <v>152</v>
      </c>
      <c r="C18" s="36">
        <v>2010</v>
      </c>
      <c r="D18" s="36" t="s">
        <v>151</v>
      </c>
      <c r="E18" s="72" t="s">
        <v>138</v>
      </c>
      <c r="F18" s="181">
        <v>3750</v>
      </c>
      <c r="G18" s="169">
        <f t="shared" si="0"/>
        <v>601.92616372391649</v>
      </c>
      <c r="H18" s="202">
        <v>10</v>
      </c>
      <c r="I18" s="1" t="s">
        <v>147</v>
      </c>
    </row>
    <row r="19" spans="1:9" ht="18.75" x14ac:dyDescent="0.3">
      <c r="A19" s="167">
        <v>11</v>
      </c>
      <c r="B19" s="15" t="s">
        <v>10</v>
      </c>
      <c r="C19" s="36">
        <v>1994</v>
      </c>
      <c r="D19" s="36" t="s">
        <v>86</v>
      </c>
      <c r="E19" s="71" t="s">
        <v>11</v>
      </c>
      <c r="F19" s="181">
        <v>3730</v>
      </c>
      <c r="G19" s="169">
        <f t="shared" si="0"/>
        <v>598.7158908507223</v>
      </c>
      <c r="H19" s="202">
        <v>11</v>
      </c>
      <c r="I19" s="3" t="s">
        <v>9</v>
      </c>
    </row>
    <row r="20" spans="1:9" ht="19.5" thickBot="1" x14ac:dyDescent="0.35">
      <c r="A20" s="189">
        <v>12</v>
      </c>
      <c r="B20" s="190" t="s">
        <v>21</v>
      </c>
      <c r="C20" s="196" t="s">
        <v>23</v>
      </c>
      <c r="D20" s="148" t="s">
        <v>86</v>
      </c>
      <c r="E20" s="192" t="s">
        <v>22</v>
      </c>
      <c r="F20" s="193">
        <v>3550</v>
      </c>
      <c r="G20" s="194">
        <f t="shared" si="0"/>
        <v>569.8234349919743</v>
      </c>
      <c r="H20" s="203">
        <v>12</v>
      </c>
      <c r="I20" s="149" t="s">
        <v>24</v>
      </c>
    </row>
    <row r="21" spans="1:9" ht="19.5" thickTop="1" x14ac:dyDescent="0.3">
      <c r="A21" s="182">
        <v>13</v>
      </c>
      <c r="B21" s="183" t="s">
        <v>20</v>
      </c>
      <c r="C21" s="185" t="s">
        <v>16</v>
      </c>
      <c r="D21" s="185" t="s">
        <v>86</v>
      </c>
      <c r="E21" s="186" t="s">
        <v>19</v>
      </c>
      <c r="F21" s="187">
        <v>3170</v>
      </c>
      <c r="G21" s="188">
        <f t="shared" si="0"/>
        <v>508.82825040128409</v>
      </c>
      <c r="H21" s="69"/>
      <c r="I21" s="195" t="s">
        <v>5</v>
      </c>
    </row>
    <row r="22" spans="1:9" ht="18.75" x14ac:dyDescent="0.3">
      <c r="A22" s="167">
        <v>14</v>
      </c>
      <c r="B22" s="53" t="s">
        <v>14</v>
      </c>
      <c r="C22" s="36" t="s">
        <v>16</v>
      </c>
      <c r="D22" s="36" t="s">
        <v>86</v>
      </c>
      <c r="E22" s="71" t="s">
        <v>15</v>
      </c>
      <c r="F22" s="181">
        <v>3110</v>
      </c>
      <c r="G22" s="169">
        <f t="shared" ref="G22:G30" si="1">F22*1000/6230</f>
        <v>499.19743178170143</v>
      </c>
      <c r="H22" s="70"/>
      <c r="I22" s="170" t="s">
        <v>6</v>
      </c>
    </row>
    <row r="23" spans="1:9" ht="18.75" x14ac:dyDescent="0.3">
      <c r="A23" s="167">
        <v>15</v>
      </c>
      <c r="B23" s="53" t="s">
        <v>153</v>
      </c>
      <c r="C23" s="36">
        <v>2002</v>
      </c>
      <c r="D23" s="36" t="s">
        <v>86</v>
      </c>
      <c r="E23" s="72" t="s">
        <v>138</v>
      </c>
      <c r="F23" s="181">
        <v>3010</v>
      </c>
      <c r="G23" s="169">
        <f t="shared" si="1"/>
        <v>483.14606741573033</v>
      </c>
      <c r="H23" s="70"/>
      <c r="I23" s="170" t="s">
        <v>147</v>
      </c>
    </row>
    <row r="24" spans="1:9" ht="18.75" x14ac:dyDescent="0.3">
      <c r="A24" s="167">
        <v>16</v>
      </c>
      <c r="B24" s="53" t="s">
        <v>32</v>
      </c>
      <c r="C24" s="36">
        <v>1971</v>
      </c>
      <c r="D24" s="36" t="s">
        <v>86</v>
      </c>
      <c r="E24" s="71" t="s">
        <v>19</v>
      </c>
      <c r="F24" s="181">
        <v>3000</v>
      </c>
      <c r="G24" s="169">
        <f t="shared" si="1"/>
        <v>481.54093097913324</v>
      </c>
      <c r="H24" s="70"/>
      <c r="I24" s="170" t="s">
        <v>6</v>
      </c>
    </row>
    <row r="25" spans="1:9" ht="18.75" x14ac:dyDescent="0.3">
      <c r="A25" s="167">
        <v>17</v>
      </c>
      <c r="B25" s="53" t="s">
        <v>154</v>
      </c>
      <c r="C25" s="36">
        <v>2011</v>
      </c>
      <c r="D25" s="36" t="s">
        <v>129</v>
      </c>
      <c r="E25" s="72" t="s">
        <v>138</v>
      </c>
      <c r="F25" s="181">
        <v>2950</v>
      </c>
      <c r="G25" s="169">
        <f t="shared" si="1"/>
        <v>473.51524879614766</v>
      </c>
      <c r="H25" s="70"/>
      <c r="I25" s="170" t="s">
        <v>155</v>
      </c>
    </row>
    <row r="26" spans="1:9" ht="18.75" x14ac:dyDescent="0.3">
      <c r="A26" s="167">
        <v>18</v>
      </c>
      <c r="B26" s="53" t="s">
        <v>156</v>
      </c>
      <c r="C26" s="36">
        <v>2009</v>
      </c>
      <c r="D26" s="36" t="s">
        <v>151</v>
      </c>
      <c r="E26" s="72" t="s">
        <v>138</v>
      </c>
      <c r="F26" s="181">
        <v>2770</v>
      </c>
      <c r="G26" s="169">
        <f t="shared" si="1"/>
        <v>444.62279293739965</v>
      </c>
      <c r="H26" s="70"/>
      <c r="I26" s="170" t="s">
        <v>157</v>
      </c>
    </row>
    <row r="27" spans="1:9" ht="18.75" x14ac:dyDescent="0.3">
      <c r="A27" s="167">
        <v>19</v>
      </c>
      <c r="B27" s="53" t="s">
        <v>48</v>
      </c>
      <c r="C27" s="36">
        <v>1975</v>
      </c>
      <c r="D27" s="36" t="s">
        <v>86</v>
      </c>
      <c r="E27" s="71" t="s">
        <v>15</v>
      </c>
      <c r="F27" s="181">
        <v>2730</v>
      </c>
      <c r="G27" s="169">
        <f t="shared" si="1"/>
        <v>438.20224719101122</v>
      </c>
      <c r="H27" s="70"/>
      <c r="I27" s="170" t="s">
        <v>17</v>
      </c>
    </row>
    <row r="28" spans="1:9" ht="18.75" x14ac:dyDescent="0.3">
      <c r="A28" s="167">
        <v>20</v>
      </c>
      <c r="B28" s="53" t="s">
        <v>28</v>
      </c>
      <c r="C28" s="36" t="s">
        <v>30</v>
      </c>
      <c r="D28" s="36" t="s">
        <v>151</v>
      </c>
      <c r="E28" s="71" t="s">
        <v>15</v>
      </c>
      <c r="F28" s="181">
        <v>2680</v>
      </c>
      <c r="G28" s="169">
        <f t="shared" si="1"/>
        <v>430.1765650080257</v>
      </c>
      <c r="H28" s="70"/>
      <c r="I28" s="170" t="s">
        <v>5</v>
      </c>
    </row>
    <row r="29" spans="1:9" ht="18.75" x14ac:dyDescent="0.3">
      <c r="A29" s="167">
        <v>21</v>
      </c>
      <c r="B29" s="53" t="s">
        <v>158</v>
      </c>
      <c r="C29" s="36">
        <v>2009</v>
      </c>
      <c r="D29" s="36" t="s">
        <v>151</v>
      </c>
      <c r="E29" s="72" t="s">
        <v>138</v>
      </c>
      <c r="F29" s="181">
        <v>2650</v>
      </c>
      <c r="G29" s="169">
        <f t="shared" si="1"/>
        <v>425.36115569823437</v>
      </c>
      <c r="H29" s="70"/>
      <c r="I29" s="170" t="s">
        <v>157</v>
      </c>
    </row>
    <row r="30" spans="1:9" ht="18.75" x14ac:dyDescent="0.3">
      <c r="A30" s="167">
        <v>22</v>
      </c>
      <c r="B30" s="53" t="s">
        <v>159</v>
      </c>
      <c r="C30" s="36">
        <v>2009</v>
      </c>
      <c r="D30" s="36" t="s">
        <v>151</v>
      </c>
      <c r="E30" s="72" t="s">
        <v>138</v>
      </c>
      <c r="F30" s="181">
        <v>2560</v>
      </c>
      <c r="G30" s="169">
        <f t="shared" si="1"/>
        <v>410.91492776886037</v>
      </c>
      <c r="H30" s="70"/>
      <c r="I30" s="170" t="s">
        <v>147</v>
      </c>
    </row>
    <row r="31" spans="1:9" ht="18.75" x14ac:dyDescent="0.3">
      <c r="A31" s="58"/>
      <c r="B31" s="2"/>
      <c r="C31" s="31"/>
      <c r="D31" s="31"/>
      <c r="E31" s="32"/>
      <c r="F31" s="59"/>
      <c r="G31" s="60"/>
      <c r="H31" s="61"/>
      <c r="I31" s="62"/>
    </row>
    <row r="32" spans="1:9" ht="18.75" x14ac:dyDescent="0.3">
      <c r="A32" s="58"/>
      <c r="B32" s="2"/>
      <c r="C32" s="31"/>
      <c r="D32" s="31"/>
      <c r="E32" s="32"/>
      <c r="F32" s="59"/>
      <c r="G32" s="60"/>
      <c r="H32" s="63"/>
      <c r="I32" s="62"/>
    </row>
    <row r="33" spans="1:9" ht="18.75" x14ac:dyDescent="0.3">
      <c r="A33" s="58"/>
      <c r="B33" s="2"/>
      <c r="C33" s="31"/>
      <c r="D33" s="31"/>
      <c r="E33" s="32"/>
      <c r="F33" s="59"/>
      <c r="G33" s="60"/>
      <c r="H33" s="63"/>
      <c r="I33" s="62"/>
    </row>
    <row r="34" spans="1:9" ht="18.75" x14ac:dyDescent="0.3">
      <c r="A34" s="58"/>
      <c r="B34" s="2"/>
      <c r="C34" s="31"/>
      <c r="D34" s="31"/>
      <c r="E34" s="32"/>
      <c r="F34" s="59"/>
      <c r="G34" s="60"/>
      <c r="H34" s="63"/>
      <c r="I34" s="62"/>
    </row>
    <row r="35" spans="1:9" ht="18.75" x14ac:dyDescent="0.3">
      <c r="A35" s="58"/>
      <c r="B35" s="2"/>
      <c r="C35" s="31"/>
      <c r="D35" s="31"/>
      <c r="E35" s="32"/>
      <c r="F35" s="59"/>
      <c r="G35" s="60"/>
      <c r="H35" s="63"/>
      <c r="I35" s="62"/>
    </row>
    <row r="36" spans="1:9" ht="18.75" x14ac:dyDescent="0.3">
      <c r="A36" s="58"/>
      <c r="B36" s="2"/>
      <c r="C36" s="31"/>
      <c r="D36" s="31"/>
      <c r="E36" s="32"/>
      <c r="F36" s="59"/>
      <c r="G36" s="60"/>
      <c r="H36" s="63"/>
      <c r="I36" s="62"/>
    </row>
    <row r="37" spans="1:9" ht="18.75" x14ac:dyDescent="0.3">
      <c r="A37" s="58"/>
      <c r="B37" s="2"/>
      <c r="C37" s="31"/>
      <c r="D37" s="31"/>
      <c r="E37" s="32"/>
      <c r="F37" s="59"/>
      <c r="G37" s="60"/>
      <c r="H37" s="63"/>
      <c r="I37" s="62"/>
    </row>
    <row r="38" spans="1:9" ht="18.75" x14ac:dyDescent="0.3">
      <c r="A38" s="58"/>
      <c r="B38" s="2"/>
      <c r="C38" s="31"/>
      <c r="D38" s="31"/>
      <c r="E38" s="32"/>
      <c r="F38" s="59"/>
      <c r="G38" s="64"/>
      <c r="H38" s="65"/>
      <c r="I38" s="62"/>
    </row>
    <row r="39" spans="1:9" ht="18.75" x14ac:dyDescent="0.3">
      <c r="A39" s="58"/>
      <c r="B39" s="2"/>
      <c r="C39" s="31"/>
      <c r="D39" s="33"/>
      <c r="E39" s="32"/>
      <c r="F39" s="59"/>
      <c r="G39" s="60"/>
      <c r="H39" s="66"/>
      <c r="I39" s="62"/>
    </row>
    <row r="40" spans="1:9" ht="18.75" x14ac:dyDescent="0.3">
      <c r="A40" s="58"/>
      <c r="B40" s="2"/>
      <c r="C40" s="31"/>
      <c r="D40" s="31"/>
      <c r="E40" s="32"/>
      <c r="F40" s="59"/>
      <c r="G40" s="64"/>
      <c r="H40" s="67"/>
      <c r="I40" s="62"/>
    </row>
    <row r="41" spans="1:9" ht="18.75" x14ac:dyDescent="0.3">
      <c r="A41" s="58"/>
      <c r="B41" s="2"/>
      <c r="C41" s="31"/>
      <c r="D41" s="31"/>
      <c r="E41" s="32"/>
      <c r="F41" s="59"/>
      <c r="G41" s="64"/>
      <c r="H41" s="68"/>
      <c r="I41" s="62"/>
    </row>
    <row r="42" spans="1:9" ht="18.75" x14ac:dyDescent="0.3">
      <c r="A42" s="58"/>
      <c r="B42" s="34"/>
      <c r="C42" s="31"/>
      <c r="D42" s="31"/>
      <c r="E42" s="32"/>
      <c r="F42" s="43"/>
      <c r="G42" s="60"/>
      <c r="H42" s="68"/>
      <c r="I42" s="62"/>
    </row>
    <row r="43" spans="1:9" ht="18.75" x14ac:dyDescent="0.3">
      <c r="A43" s="58"/>
      <c r="B43" s="2"/>
      <c r="C43" s="31"/>
      <c r="D43" s="31"/>
      <c r="E43" s="32"/>
      <c r="F43" s="59"/>
      <c r="G43" s="60"/>
      <c r="H43" s="68"/>
      <c r="I43" s="62"/>
    </row>
    <row r="44" spans="1:9" ht="17.25" customHeight="1" x14ac:dyDescent="0.25">
      <c r="A44" s="529" t="s">
        <v>241</v>
      </c>
      <c r="B44" s="529"/>
      <c r="C44" s="529"/>
      <c r="D44" s="529"/>
      <c r="E44" s="529"/>
      <c r="F44" s="529"/>
      <c r="G44" s="529"/>
      <c r="H44" s="529"/>
      <c r="I44" s="529"/>
    </row>
    <row r="45" spans="1:9" ht="17.25" customHeight="1" x14ac:dyDescent="0.25">
      <c r="A45" s="529" t="s">
        <v>245</v>
      </c>
      <c r="B45" s="529"/>
      <c r="C45" s="529"/>
      <c r="D45" s="529"/>
      <c r="E45" s="529"/>
      <c r="F45" s="529"/>
      <c r="G45" s="529"/>
      <c r="H45" s="529"/>
      <c r="I45" s="529"/>
    </row>
    <row r="46" spans="1:9" ht="17.25" customHeight="1" x14ac:dyDescent="0.25">
      <c r="A46" s="530" t="s">
        <v>248</v>
      </c>
      <c r="B46" s="530"/>
      <c r="C46" s="530"/>
      <c r="D46" s="530"/>
      <c r="E46" s="530"/>
      <c r="F46" s="530"/>
      <c r="G46" s="530"/>
      <c r="H46" s="530"/>
      <c r="I46" s="530"/>
    </row>
    <row r="47" spans="1:9" ht="17.25" customHeight="1" x14ac:dyDescent="0.25">
      <c r="A47" s="530" t="s">
        <v>247</v>
      </c>
      <c r="B47" s="530"/>
      <c r="C47" s="530"/>
      <c r="D47" s="530"/>
      <c r="E47" s="530"/>
      <c r="F47" s="530"/>
      <c r="G47" s="530"/>
      <c r="H47" s="530"/>
      <c r="I47" s="530"/>
    </row>
    <row r="48" spans="1:9" ht="18.75" customHeight="1" x14ac:dyDescent="0.25">
      <c r="B48" s="165" t="s">
        <v>161</v>
      </c>
      <c r="C48" s="164"/>
      <c r="D48" s="179" t="s">
        <v>240</v>
      </c>
      <c r="E48" s="166"/>
      <c r="F48" s="164"/>
      <c r="G48" s="91" t="s">
        <v>85</v>
      </c>
    </row>
    <row r="49" spans="1:9" ht="18.75" customHeight="1" x14ac:dyDescent="0.25">
      <c r="A49" s="531"/>
      <c r="B49" s="174" t="s">
        <v>128</v>
      </c>
      <c r="C49" s="537" t="s">
        <v>134</v>
      </c>
      <c r="D49" s="546" t="s">
        <v>135</v>
      </c>
      <c r="E49" s="538" t="s">
        <v>136</v>
      </c>
      <c r="F49" s="544" t="s">
        <v>132</v>
      </c>
      <c r="G49" s="544"/>
      <c r="H49" s="544"/>
      <c r="I49" s="544"/>
    </row>
    <row r="50" spans="1:9" ht="18.75" customHeight="1" x14ac:dyDescent="0.25">
      <c r="A50" s="531"/>
      <c r="B50" s="539" t="s">
        <v>236</v>
      </c>
      <c r="C50" s="537"/>
      <c r="D50" s="546"/>
      <c r="E50" s="538"/>
      <c r="F50" s="545" t="s">
        <v>142</v>
      </c>
      <c r="G50" s="540" t="s">
        <v>143</v>
      </c>
      <c r="H50" s="540" t="s">
        <v>144</v>
      </c>
      <c r="I50" s="540" t="s">
        <v>145</v>
      </c>
    </row>
    <row r="51" spans="1:9" ht="18.75" customHeight="1" x14ac:dyDescent="0.25">
      <c r="A51" s="531"/>
      <c r="B51" s="539"/>
      <c r="C51" s="537"/>
      <c r="D51" s="546"/>
      <c r="E51" s="538"/>
      <c r="F51" s="545"/>
      <c r="G51" s="540"/>
      <c r="H51" s="540"/>
      <c r="I51" s="540"/>
    </row>
    <row r="52" spans="1:9" ht="18.75" customHeight="1" x14ac:dyDescent="0.3">
      <c r="A52" s="167">
        <v>1</v>
      </c>
      <c r="B52" s="15" t="s">
        <v>0</v>
      </c>
      <c r="C52" s="36" t="s">
        <v>2</v>
      </c>
      <c r="D52" s="36" t="s">
        <v>160</v>
      </c>
      <c r="E52" s="72" t="s">
        <v>1</v>
      </c>
      <c r="F52" s="180">
        <v>4700</v>
      </c>
      <c r="G52" s="169">
        <v>1000</v>
      </c>
      <c r="H52" s="197">
        <v>1</v>
      </c>
      <c r="I52" s="133" t="s">
        <v>4</v>
      </c>
    </row>
    <row r="53" spans="1:9" ht="18.75" customHeight="1" x14ac:dyDescent="0.3">
      <c r="A53" s="167">
        <v>2</v>
      </c>
      <c r="B53" s="269" t="s">
        <v>150</v>
      </c>
      <c r="C53" s="168">
        <v>2008</v>
      </c>
      <c r="D53" s="36" t="s">
        <v>151</v>
      </c>
      <c r="E53" s="72" t="s">
        <v>138</v>
      </c>
      <c r="F53" s="181">
        <v>4230</v>
      </c>
      <c r="G53" s="169">
        <f t="shared" ref="G53:G69" si="2">F53*1000/4700</f>
        <v>900</v>
      </c>
      <c r="H53" s="198">
        <v>2</v>
      </c>
      <c r="I53" s="170" t="s">
        <v>147</v>
      </c>
    </row>
    <row r="54" spans="1:9" ht="18.75" customHeight="1" x14ac:dyDescent="0.3">
      <c r="A54" s="167">
        <v>3</v>
      </c>
      <c r="B54" s="269" t="s">
        <v>43</v>
      </c>
      <c r="C54" s="168" t="s">
        <v>30</v>
      </c>
      <c r="D54" s="55" t="s">
        <v>238</v>
      </c>
      <c r="E54" s="72" t="s">
        <v>27</v>
      </c>
      <c r="F54" s="181">
        <v>3930</v>
      </c>
      <c r="G54" s="169">
        <f t="shared" si="2"/>
        <v>836.17021276595744</v>
      </c>
      <c r="H54" s="199">
        <v>3</v>
      </c>
      <c r="I54" s="133" t="s">
        <v>4</v>
      </c>
    </row>
    <row r="55" spans="1:9" ht="18.75" customHeight="1" x14ac:dyDescent="0.3">
      <c r="A55" s="167">
        <v>4</v>
      </c>
      <c r="B55" s="501" t="s">
        <v>47</v>
      </c>
      <c r="C55" s="168">
        <v>2010</v>
      </c>
      <c r="D55" s="36" t="s">
        <v>238</v>
      </c>
      <c r="E55" s="72" t="s">
        <v>27</v>
      </c>
      <c r="F55" s="181">
        <v>3780</v>
      </c>
      <c r="G55" s="169">
        <f t="shared" si="2"/>
        <v>804.25531914893622</v>
      </c>
      <c r="H55" s="200">
        <v>4</v>
      </c>
      <c r="I55" s="133" t="s">
        <v>4</v>
      </c>
    </row>
    <row r="56" spans="1:9" ht="18.75" customHeight="1" x14ac:dyDescent="0.3">
      <c r="A56" s="167">
        <v>5</v>
      </c>
      <c r="B56" s="501" t="s">
        <v>152</v>
      </c>
      <c r="C56" s="168">
        <v>2010</v>
      </c>
      <c r="D56" s="36" t="s">
        <v>151</v>
      </c>
      <c r="E56" s="71" t="s">
        <v>138</v>
      </c>
      <c r="F56" s="181">
        <v>3750</v>
      </c>
      <c r="G56" s="169">
        <f t="shared" si="2"/>
        <v>797.87234042553189</v>
      </c>
      <c r="H56" s="201">
        <v>5</v>
      </c>
      <c r="I56" s="170" t="s">
        <v>147</v>
      </c>
    </row>
    <row r="57" spans="1:9" ht="18.75" customHeight="1" x14ac:dyDescent="0.3">
      <c r="A57" s="167">
        <v>6</v>
      </c>
      <c r="B57" s="501" t="s">
        <v>154</v>
      </c>
      <c r="C57" s="168">
        <v>2011</v>
      </c>
      <c r="D57" s="36" t="s">
        <v>129</v>
      </c>
      <c r="E57" s="72" t="s">
        <v>138</v>
      </c>
      <c r="F57" s="181">
        <v>2950</v>
      </c>
      <c r="G57" s="169">
        <f t="shared" si="2"/>
        <v>627.65957446808511</v>
      </c>
      <c r="H57" s="202">
        <v>6</v>
      </c>
      <c r="I57" s="133" t="s">
        <v>155</v>
      </c>
    </row>
    <row r="58" spans="1:9" ht="18.75" customHeight="1" x14ac:dyDescent="0.3">
      <c r="A58" s="167">
        <v>7</v>
      </c>
      <c r="B58" s="501" t="s">
        <v>156</v>
      </c>
      <c r="C58" s="168">
        <v>2009</v>
      </c>
      <c r="D58" s="36" t="s">
        <v>151</v>
      </c>
      <c r="E58" s="72" t="s">
        <v>138</v>
      </c>
      <c r="F58" s="181">
        <v>2770</v>
      </c>
      <c r="G58" s="169">
        <f t="shared" si="2"/>
        <v>589.36170212765956</v>
      </c>
      <c r="H58" s="202">
        <v>7</v>
      </c>
      <c r="I58" s="133" t="s">
        <v>157</v>
      </c>
    </row>
    <row r="59" spans="1:9" ht="18.75" customHeight="1" x14ac:dyDescent="0.3">
      <c r="A59" s="167">
        <v>8</v>
      </c>
      <c r="B59" s="15" t="s">
        <v>28</v>
      </c>
      <c r="C59" s="168" t="s">
        <v>30</v>
      </c>
      <c r="D59" s="36" t="s">
        <v>238</v>
      </c>
      <c r="E59" s="71" t="s">
        <v>15</v>
      </c>
      <c r="F59" s="181">
        <v>2680</v>
      </c>
      <c r="G59" s="169">
        <f t="shared" si="2"/>
        <v>570.21276595744678</v>
      </c>
      <c r="H59" s="202">
        <v>8</v>
      </c>
      <c r="I59" s="133" t="s">
        <v>5</v>
      </c>
    </row>
    <row r="60" spans="1:9" ht="18.75" customHeight="1" x14ac:dyDescent="0.3">
      <c r="A60" s="167">
        <v>9</v>
      </c>
      <c r="B60" s="501" t="s">
        <v>158</v>
      </c>
      <c r="C60" s="168">
        <v>2009</v>
      </c>
      <c r="D60" s="36" t="s">
        <v>151</v>
      </c>
      <c r="E60" s="72" t="s">
        <v>138</v>
      </c>
      <c r="F60" s="181">
        <v>2650</v>
      </c>
      <c r="G60" s="169">
        <f t="shared" si="2"/>
        <v>563.82978723404256</v>
      </c>
      <c r="H60" s="202">
        <v>9</v>
      </c>
      <c r="I60" s="170" t="s">
        <v>157</v>
      </c>
    </row>
    <row r="61" spans="1:9" ht="18.75" customHeight="1" x14ac:dyDescent="0.3">
      <c r="A61" s="167">
        <v>10</v>
      </c>
      <c r="B61" s="15" t="s">
        <v>159</v>
      </c>
      <c r="C61" s="168">
        <v>2009</v>
      </c>
      <c r="D61" s="36" t="s">
        <v>151</v>
      </c>
      <c r="E61" s="72" t="s">
        <v>138</v>
      </c>
      <c r="F61" s="181">
        <v>2560</v>
      </c>
      <c r="G61" s="169">
        <f t="shared" si="2"/>
        <v>544.68085106382978</v>
      </c>
      <c r="H61" s="202">
        <v>10</v>
      </c>
      <c r="I61" s="170" t="s">
        <v>147</v>
      </c>
    </row>
    <row r="62" spans="1:9" ht="18.75" customHeight="1" x14ac:dyDescent="0.3">
      <c r="A62" s="167">
        <v>11</v>
      </c>
      <c r="B62" s="15" t="s">
        <v>41</v>
      </c>
      <c r="C62" s="168" t="s">
        <v>40</v>
      </c>
      <c r="D62" s="36" t="s">
        <v>238</v>
      </c>
      <c r="E62" s="71" t="s">
        <v>22</v>
      </c>
      <c r="F62" s="181">
        <v>2450</v>
      </c>
      <c r="G62" s="169">
        <f t="shared" si="2"/>
        <v>521.27659574468089</v>
      </c>
      <c r="H62" s="202">
        <v>11</v>
      </c>
      <c r="I62" s="133" t="s">
        <v>25</v>
      </c>
    </row>
    <row r="63" spans="1:9" ht="18.75" customHeight="1" thickBot="1" x14ac:dyDescent="0.35">
      <c r="A63" s="189">
        <v>12</v>
      </c>
      <c r="B63" s="190" t="s">
        <v>36</v>
      </c>
      <c r="C63" s="191" t="s">
        <v>30</v>
      </c>
      <c r="D63" s="148" t="s">
        <v>238</v>
      </c>
      <c r="E63" s="192" t="s">
        <v>22</v>
      </c>
      <c r="F63" s="193">
        <v>2420</v>
      </c>
      <c r="G63" s="194">
        <f t="shared" si="2"/>
        <v>514.89361702127655</v>
      </c>
      <c r="H63" s="203">
        <v>12</v>
      </c>
      <c r="I63" s="204" t="s">
        <v>25</v>
      </c>
    </row>
    <row r="64" spans="1:9" ht="18.75" customHeight="1" thickTop="1" x14ac:dyDescent="0.3">
      <c r="A64" s="182">
        <v>13</v>
      </c>
      <c r="B64" s="183" t="s">
        <v>39</v>
      </c>
      <c r="C64" s="184" t="s">
        <v>40</v>
      </c>
      <c r="D64" s="185" t="s">
        <v>238</v>
      </c>
      <c r="E64" s="186" t="s">
        <v>19</v>
      </c>
      <c r="F64" s="187">
        <v>2340</v>
      </c>
      <c r="G64" s="188">
        <f t="shared" si="2"/>
        <v>497.87234042553189</v>
      </c>
      <c r="H64" s="69">
        <v>9</v>
      </c>
      <c r="I64" s="205" t="s">
        <v>8</v>
      </c>
    </row>
    <row r="65" spans="1:9" ht="18.75" customHeight="1" x14ac:dyDescent="0.3">
      <c r="A65" s="167">
        <v>14</v>
      </c>
      <c r="B65" s="53" t="s">
        <v>54</v>
      </c>
      <c r="C65" s="168" t="s">
        <v>55</v>
      </c>
      <c r="D65" s="36" t="s">
        <v>237</v>
      </c>
      <c r="E65" s="71" t="s">
        <v>19</v>
      </c>
      <c r="F65" s="181">
        <v>2100</v>
      </c>
      <c r="G65" s="169">
        <f t="shared" si="2"/>
        <v>446.80851063829789</v>
      </c>
      <c r="H65" s="70">
        <v>11</v>
      </c>
      <c r="I65" s="133" t="s">
        <v>7</v>
      </c>
    </row>
    <row r="66" spans="1:9" ht="18.75" customHeight="1" x14ac:dyDescent="0.3">
      <c r="A66" s="167">
        <v>15</v>
      </c>
      <c r="B66" s="53" t="s">
        <v>62</v>
      </c>
      <c r="C66" s="168" t="s">
        <v>23</v>
      </c>
      <c r="D66" s="36" t="s">
        <v>238</v>
      </c>
      <c r="E66" s="72" t="s">
        <v>22</v>
      </c>
      <c r="F66" s="181">
        <v>2020</v>
      </c>
      <c r="G66" s="169">
        <f t="shared" si="2"/>
        <v>429.78723404255317</v>
      </c>
      <c r="H66" s="70">
        <v>12</v>
      </c>
      <c r="I66" s="133" t="s">
        <v>25</v>
      </c>
    </row>
    <row r="67" spans="1:9" ht="18.75" customHeight="1" x14ac:dyDescent="0.3">
      <c r="A67" s="167">
        <v>16</v>
      </c>
      <c r="B67" s="53" t="s">
        <v>60</v>
      </c>
      <c r="C67" s="168" t="s">
        <v>2</v>
      </c>
      <c r="D67" s="36" t="s">
        <v>238</v>
      </c>
      <c r="E67" s="71" t="s">
        <v>22</v>
      </c>
      <c r="F67" s="181">
        <v>2000</v>
      </c>
      <c r="G67" s="169">
        <f t="shared" si="2"/>
        <v>425.531914893617</v>
      </c>
      <c r="H67" s="70"/>
      <c r="I67" s="133" t="s">
        <v>25</v>
      </c>
    </row>
    <row r="68" spans="1:9" ht="18.75" customHeight="1" x14ac:dyDescent="0.3">
      <c r="A68" s="167">
        <v>17</v>
      </c>
      <c r="B68" s="53" t="s">
        <v>57</v>
      </c>
      <c r="C68" s="168" t="s">
        <v>30</v>
      </c>
      <c r="D68" s="36" t="s">
        <v>238</v>
      </c>
      <c r="E68" s="72" t="s">
        <v>22</v>
      </c>
      <c r="F68" s="181">
        <v>1830</v>
      </c>
      <c r="G68" s="169">
        <f t="shared" si="2"/>
        <v>389.36170212765956</v>
      </c>
      <c r="H68" s="70"/>
      <c r="I68" s="133" t="s">
        <v>25</v>
      </c>
    </row>
    <row r="69" spans="1:9" ht="18.75" customHeight="1" x14ac:dyDescent="0.3">
      <c r="A69" s="167">
        <v>18</v>
      </c>
      <c r="B69" s="53" t="s">
        <v>52</v>
      </c>
      <c r="C69" s="168" t="s">
        <v>46</v>
      </c>
      <c r="D69" s="36" t="s">
        <v>238</v>
      </c>
      <c r="E69" s="72" t="s">
        <v>15</v>
      </c>
      <c r="F69" s="181">
        <v>1750</v>
      </c>
      <c r="G69" s="169">
        <f t="shared" si="2"/>
        <v>372.34042553191489</v>
      </c>
      <c r="H69" s="70"/>
      <c r="I69" s="133" t="s">
        <v>17</v>
      </c>
    </row>
    <row r="87" spans="1:9" ht="15" x14ac:dyDescent="0.25">
      <c r="A87" s="543" t="s">
        <v>241</v>
      </c>
      <c r="B87" s="529"/>
      <c r="C87" s="529"/>
      <c r="D87" s="529"/>
      <c r="E87" s="529"/>
      <c r="F87" s="529"/>
      <c r="G87" s="529"/>
      <c r="H87" s="529"/>
      <c r="I87" s="529"/>
    </row>
    <row r="88" spans="1:9" ht="15" x14ac:dyDescent="0.25">
      <c r="A88" s="543" t="s">
        <v>245</v>
      </c>
      <c r="B88" s="529"/>
      <c r="C88" s="529"/>
      <c r="D88" s="529"/>
      <c r="E88" s="529"/>
      <c r="F88" s="529"/>
      <c r="G88" s="529"/>
      <c r="H88" s="529"/>
      <c r="I88" s="529"/>
    </row>
    <row r="89" spans="1:9" x14ac:dyDescent="0.25">
      <c r="A89" s="530" t="s">
        <v>248</v>
      </c>
      <c r="B89" s="530"/>
      <c r="C89" s="530"/>
      <c r="D89" s="530"/>
      <c r="E89" s="530"/>
      <c r="F89" s="530"/>
      <c r="G89" s="530"/>
      <c r="H89" s="530"/>
      <c r="I89" s="530"/>
    </row>
    <row r="90" spans="1:9" x14ac:dyDescent="0.25">
      <c r="A90" s="530" t="s">
        <v>243</v>
      </c>
      <c r="B90" s="530"/>
      <c r="C90" s="530"/>
      <c r="D90" s="530"/>
      <c r="E90" s="530"/>
      <c r="F90" s="530"/>
      <c r="G90" s="530"/>
      <c r="H90" s="530"/>
      <c r="I90" s="530"/>
    </row>
    <row r="91" spans="1:9" x14ac:dyDescent="0.25">
      <c r="A91" s="128"/>
      <c r="B91" s="165" t="s">
        <v>161</v>
      </c>
      <c r="C91" s="164"/>
      <c r="D91" s="179" t="s">
        <v>240</v>
      </c>
      <c r="E91" s="166"/>
      <c r="F91" s="164"/>
      <c r="G91" s="91" t="s">
        <v>85</v>
      </c>
      <c r="H91" s="164"/>
      <c r="I91" s="1"/>
    </row>
    <row r="92" spans="1:9" x14ac:dyDescent="0.25">
      <c r="A92" s="172"/>
      <c r="B92" s="173" t="s">
        <v>130</v>
      </c>
      <c r="C92" s="537" t="s">
        <v>134</v>
      </c>
      <c r="D92" s="538" t="s">
        <v>135</v>
      </c>
      <c r="E92" s="538" t="s">
        <v>136</v>
      </c>
      <c r="F92" s="532" t="s">
        <v>162</v>
      </c>
      <c r="G92" s="532"/>
      <c r="H92" s="532"/>
      <c r="I92" s="532"/>
    </row>
    <row r="93" spans="1:9" ht="15.75" customHeight="1" x14ac:dyDescent="0.25">
      <c r="A93" s="541" t="s">
        <v>235</v>
      </c>
      <c r="B93" s="539" t="s">
        <v>236</v>
      </c>
      <c r="C93" s="537"/>
      <c r="D93" s="538"/>
      <c r="E93" s="538"/>
      <c r="F93" s="533" t="s">
        <v>142</v>
      </c>
      <c r="G93" s="534" t="s">
        <v>143</v>
      </c>
      <c r="H93" s="535" t="s">
        <v>144</v>
      </c>
      <c r="I93" s="536" t="s">
        <v>145</v>
      </c>
    </row>
    <row r="94" spans="1:9" ht="15.75" customHeight="1" x14ac:dyDescent="0.25">
      <c r="A94" s="542"/>
      <c r="B94" s="539"/>
      <c r="C94" s="537"/>
      <c r="D94" s="538"/>
      <c r="E94" s="538"/>
      <c r="F94" s="533"/>
      <c r="G94" s="534"/>
      <c r="H94" s="535"/>
      <c r="I94" s="536"/>
    </row>
    <row r="95" spans="1:9" x14ac:dyDescent="0.25">
      <c r="A95" s="46">
        <v>1</v>
      </c>
      <c r="B95" s="272" t="s">
        <v>154</v>
      </c>
      <c r="C95" s="40">
        <v>2011</v>
      </c>
      <c r="D95" s="175" t="s">
        <v>129</v>
      </c>
      <c r="E95" s="72" t="s">
        <v>138</v>
      </c>
      <c r="F95" s="54">
        <v>2950</v>
      </c>
      <c r="G95" s="502">
        <v>1000</v>
      </c>
      <c r="H95" s="197">
        <v>1</v>
      </c>
      <c r="I95" s="159" t="s">
        <v>155</v>
      </c>
    </row>
    <row r="96" spans="1:9" x14ac:dyDescent="0.25">
      <c r="A96" s="46">
        <v>2</v>
      </c>
      <c r="B96" s="80" t="s">
        <v>54</v>
      </c>
      <c r="C96" s="40" t="s">
        <v>55</v>
      </c>
      <c r="D96" s="175" t="s">
        <v>237</v>
      </c>
      <c r="E96" s="71" t="s">
        <v>19</v>
      </c>
      <c r="F96" s="41">
        <v>2100</v>
      </c>
      <c r="G96" s="500">
        <f>F96*1000/2950</f>
        <v>711.86440677966107</v>
      </c>
      <c r="H96" s="198">
        <v>2</v>
      </c>
      <c r="I96" s="485" t="s">
        <v>7</v>
      </c>
    </row>
    <row r="97" spans="1:9" x14ac:dyDescent="0.25">
      <c r="A97" s="46">
        <v>3</v>
      </c>
      <c r="B97" s="80" t="s">
        <v>66</v>
      </c>
      <c r="C97" s="40" t="s">
        <v>67</v>
      </c>
      <c r="D97" s="175" t="s">
        <v>237</v>
      </c>
      <c r="E97" s="71" t="s">
        <v>19</v>
      </c>
      <c r="F97" s="40">
        <v>1400</v>
      </c>
      <c r="G97" s="500">
        <f t="shared" ref="G97:G111" si="3">F97*1000/2950</f>
        <v>474.57627118644069</v>
      </c>
      <c r="H97" s="199">
        <v>3</v>
      </c>
      <c r="I97" s="3" t="s">
        <v>7</v>
      </c>
    </row>
    <row r="98" spans="1:9" x14ac:dyDescent="0.25">
      <c r="A98" s="46">
        <v>4</v>
      </c>
      <c r="B98" s="80" t="s">
        <v>71</v>
      </c>
      <c r="C98" s="40" t="s">
        <v>73</v>
      </c>
      <c r="D98" s="175" t="s">
        <v>237</v>
      </c>
      <c r="E98" s="71" t="s">
        <v>19</v>
      </c>
      <c r="F98" s="41">
        <v>1380</v>
      </c>
      <c r="G98" s="500">
        <f t="shared" si="3"/>
        <v>467.79661016949154</v>
      </c>
      <c r="H98" s="200">
        <v>4</v>
      </c>
      <c r="I98" s="3" t="s">
        <v>13</v>
      </c>
    </row>
    <row r="99" spans="1:9" x14ac:dyDescent="0.25">
      <c r="A99" s="46">
        <v>5</v>
      </c>
      <c r="B99" s="80" t="s">
        <v>163</v>
      </c>
      <c r="C99" s="40">
        <v>2013</v>
      </c>
      <c r="D99" s="177" t="s">
        <v>129</v>
      </c>
      <c r="E99" s="72" t="s">
        <v>138</v>
      </c>
      <c r="F99" s="41">
        <v>1180</v>
      </c>
      <c r="G99" s="500">
        <f t="shared" si="3"/>
        <v>400</v>
      </c>
      <c r="H99" s="201">
        <v>5</v>
      </c>
      <c r="I99" s="159" t="s">
        <v>155</v>
      </c>
    </row>
    <row r="100" spans="1:9" x14ac:dyDescent="0.25">
      <c r="A100" s="46">
        <v>6</v>
      </c>
      <c r="B100" s="80" t="s">
        <v>76</v>
      </c>
      <c r="C100" s="40" t="s">
        <v>67</v>
      </c>
      <c r="D100" s="175" t="s">
        <v>129</v>
      </c>
      <c r="E100" s="71" t="s">
        <v>19</v>
      </c>
      <c r="F100" s="41">
        <v>900</v>
      </c>
      <c r="G100" s="500">
        <f t="shared" si="3"/>
        <v>305.08474576271186</v>
      </c>
      <c r="H100" s="202">
        <v>6</v>
      </c>
      <c r="I100" s="3" t="s">
        <v>13</v>
      </c>
    </row>
    <row r="101" spans="1:9" x14ac:dyDescent="0.25">
      <c r="A101" s="46">
        <v>7</v>
      </c>
      <c r="B101" s="80" t="s">
        <v>112</v>
      </c>
      <c r="C101" s="40" t="s">
        <v>67</v>
      </c>
      <c r="D101" s="175" t="s">
        <v>129</v>
      </c>
      <c r="E101" s="71" t="s">
        <v>19</v>
      </c>
      <c r="F101" s="41">
        <v>880</v>
      </c>
      <c r="G101" s="500">
        <f t="shared" si="3"/>
        <v>298.30508474576271</v>
      </c>
      <c r="H101" s="202">
        <v>7</v>
      </c>
      <c r="I101" s="3" t="s">
        <v>13</v>
      </c>
    </row>
    <row r="102" spans="1:9" x14ac:dyDescent="0.25">
      <c r="A102" s="46">
        <v>8</v>
      </c>
      <c r="B102" s="80" t="s">
        <v>164</v>
      </c>
      <c r="C102" s="40">
        <v>2012</v>
      </c>
      <c r="D102" s="175" t="s">
        <v>129</v>
      </c>
      <c r="E102" s="72" t="s">
        <v>138</v>
      </c>
      <c r="F102" s="41">
        <v>800</v>
      </c>
      <c r="G102" s="500">
        <f t="shared" si="3"/>
        <v>271.18644067796612</v>
      </c>
      <c r="H102" s="202">
        <v>8</v>
      </c>
      <c r="I102" s="159" t="s">
        <v>155</v>
      </c>
    </row>
    <row r="103" spans="1:9" x14ac:dyDescent="0.25">
      <c r="A103" s="46">
        <v>9</v>
      </c>
      <c r="B103" s="80" t="s">
        <v>77</v>
      </c>
      <c r="C103" s="40" t="s">
        <v>67</v>
      </c>
      <c r="D103" s="175" t="s">
        <v>129</v>
      </c>
      <c r="E103" s="71" t="s">
        <v>22</v>
      </c>
      <c r="F103" s="41">
        <v>790</v>
      </c>
      <c r="G103" s="500">
        <f t="shared" si="3"/>
        <v>267.79661016949154</v>
      </c>
      <c r="H103" s="202">
        <v>9</v>
      </c>
      <c r="I103" s="3" t="s">
        <v>25</v>
      </c>
    </row>
    <row r="104" spans="1:9" x14ac:dyDescent="0.25">
      <c r="A104" s="46">
        <v>10</v>
      </c>
      <c r="B104" s="80" t="s">
        <v>126</v>
      </c>
      <c r="C104" s="40" t="s">
        <v>119</v>
      </c>
      <c r="D104" s="175" t="s">
        <v>129</v>
      </c>
      <c r="E104" s="71" t="s">
        <v>22</v>
      </c>
      <c r="F104" s="41">
        <v>790</v>
      </c>
      <c r="G104" s="500">
        <f t="shared" si="3"/>
        <v>267.79661016949154</v>
      </c>
      <c r="H104" s="202">
        <v>10</v>
      </c>
      <c r="I104" s="3" t="s">
        <v>25</v>
      </c>
    </row>
    <row r="105" spans="1:9" x14ac:dyDescent="0.25">
      <c r="A105" s="46">
        <v>11</v>
      </c>
      <c r="B105" s="80" t="s">
        <v>165</v>
      </c>
      <c r="C105" s="40">
        <v>2011</v>
      </c>
      <c r="D105" s="175" t="s">
        <v>129</v>
      </c>
      <c r="E105" s="72" t="s">
        <v>138</v>
      </c>
      <c r="F105" s="41">
        <v>740</v>
      </c>
      <c r="G105" s="500">
        <f t="shared" si="3"/>
        <v>250.84745762711864</v>
      </c>
      <c r="H105" s="202">
        <v>11</v>
      </c>
      <c r="I105" s="159" t="s">
        <v>155</v>
      </c>
    </row>
    <row r="106" spans="1:9" ht="16.5" thickBot="1" x14ac:dyDescent="0.3">
      <c r="A106" s="46">
        <v>12</v>
      </c>
      <c r="B106" s="80" t="s">
        <v>122</v>
      </c>
      <c r="C106" s="40" t="s">
        <v>119</v>
      </c>
      <c r="D106" s="175" t="s">
        <v>129</v>
      </c>
      <c r="E106" s="71" t="s">
        <v>22</v>
      </c>
      <c r="F106" s="41">
        <v>380</v>
      </c>
      <c r="G106" s="500">
        <f t="shared" si="3"/>
        <v>128.81355932203391</v>
      </c>
      <c r="H106" s="203">
        <v>12</v>
      </c>
      <c r="I106" s="3" t="s">
        <v>25</v>
      </c>
    </row>
    <row r="107" spans="1:9" ht="16.5" thickTop="1" x14ac:dyDescent="0.25">
      <c r="A107" s="46">
        <v>13</v>
      </c>
      <c r="B107" s="80" t="s">
        <v>79</v>
      </c>
      <c r="C107" s="40" t="s">
        <v>55</v>
      </c>
      <c r="D107" s="175" t="s">
        <v>129</v>
      </c>
      <c r="E107" s="71" t="s">
        <v>22</v>
      </c>
      <c r="F107" s="41">
        <v>320</v>
      </c>
      <c r="G107" s="500">
        <f t="shared" si="3"/>
        <v>108.47457627118644</v>
      </c>
      <c r="H107" s="73"/>
      <c r="I107" s="3" t="s">
        <v>25</v>
      </c>
    </row>
    <row r="108" spans="1:9" x14ac:dyDescent="0.25">
      <c r="A108" s="46">
        <v>14</v>
      </c>
      <c r="B108" s="80" t="s">
        <v>114</v>
      </c>
      <c r="C108" s="40" t="s">
        <v>67</v>
      </c>
      <c r="D108" s="175" t="s">
        <v>129</v>
      </c>
      <c r="E108" s="71" t="s">
        <v>22</v>
      </c>
      <c r="F108" s="41">
        <v>290</v>
      </c>
      <c r="G108" s="500">
        <f t="shared" si="3"/>
        <v>98.305084745762713</v>
      </c>
      <c r="H108" s="73"/>
      <c r="I108" s="3" t="s">
        <v>25</v>
      </c>
    </row>
    <row r="109" spans="1:9" x14ac:dyDescent="0.25">
      <c r="A109" s="46">
        <v>15</v>
      </c>
      <c r="B109" s="80" t="s">
        <v>127</v>
      </c>
      <c r="C109" s="40" t="s">
        <v>117</v>
      </c>
      <c r="D109" s="175" t="s">
        <v>167</v>
      </c>
      <c r="E109" s="71" t="s">
        <v>22</v>
      </c>
      <c r="F109" s="41">
        <v>290</v>
      </c>
      <c r="G109" s="500">
        <f t="shared" si="3"/>
        <v>98.305084745762713</v>
      </c>
      <c r="H109" s="73"/>
      <c r="I109" s="3" t="s">
        <v>25</v>
      </c>
    </row>
    <row r="110" spans="1:9" x14ac:dyDescent="0.25">
      <c r="A110" s="46">
        <v>16</v>
      </c>
      <c r="B110" s="80" t="s">
        <v>111</v>
      </c>
      <c r="C110" s="40" t="s">
        <v>55</v>
      </c>
      <c r="D110" s="175" t="s">
        <v>129</v>
      </c>
      <c r="E110" s="71" t="s">
        <v>19</v>
      </c>
      <c r="F110" s="41">
        <v>200</v>
      </c>
      <c r="G110" s="500">
        <f t="shared" si="3"/>
        <v>67.79661016949153</v>
      </c>
      <c r="H110" s="73"/>
      <c r="I110" s="3" t="s">
        <v>8</v>
      </c>
    </row>
    <row r="111" spans="1:9" x14ac:dyDescent="0.25">
      <c r="A111" s="46">
        <v>17</v>
      </c>
      <c r="B111" s="80" t="s">
        <v>166</v>
      </c>
      <c r="C111" s="40">
        <v>2014</v>
      </c>
      <c r="D111" s="176" t="s">
        <v>167</v>
      </c>
      <c r="E111" s="171"/>
      <c r="F111" s="41">
        <v>200</v>
      </c>
      <c r="G111" s="500">
        <f t="shared" si="3"/>
        <v>67.79661016949153</v>
      </c>
      <c r="H111" s="46"/>
      <c r="I111" s="159" t="s">
        <v>155</v>
      </c>
    </row>
  </sheetData>
  <mergeCells count="42">
    <mergeCell ref="I93:I94"/>
    <mergeCell ref="A49:A51"/>
    <mergeCell ref="F49:I49"/>
    <mergeCell ref="F50:F51"/>
    <mergeCell ref="C49:C51"/>
    <mergeCell ref="D49:D51"/>
    <mergeCell ref="E49:E51"/>
    <mergeCell ref="G50:G51"/>
    <mergeCell ref="H50:H51"/>
    <mergeCell ref="I50:I51"/>
    <mergeCell ref="B93:B94"/>
    <mergeCell ref="A93:A94"/>
    <mergeCell ref="E92:E94"/>
    <mergeCell ref="F92:I92"/>
    <mergeCell ref="F93:F94"/>
    <mergeCell ref="G93:G94"/>
    <mergeCell ref="H93:H94"/>
    <mergeCell ref="B50:B51"/>
    <mergeCell ref="A89:I89"/>
    <mergeCell ref="A90:I90"/>
    <mergeCell ref="C92:C94"/>
    <mergeCell ref="D92:D94"/>
    <mergeCell ref="A87:I87"/>
    <mergeCell ref="A88:I88"/>
    <mergeCell ref="A47:I47"/>
    <mergeCell ref="A6:A8"/>
    <mergeCell ref="F6:I6"/>
    <mergeCell ref="F7:F8"/>
    <mergeCell ref="G7:G8"/>
    <mergeCell ref="H7:H8"/>
    <mergeCell ref="I7:I8"/>
    <mergeCell ref="C6:C8"/>
    <mergeCell ref="D6:D8"/>
    <mergeCell ref="E6:E8"/>
    <mergeCell ref="B7:B8"/>
    <mergeCell ref="A1:I1"/>
    <mergeCell ref="A44:I44"/>
    <mergeCell ref="A45:I45"/>
    <mergeCell ref="A46:I46"/>
    <mergeCell ref="A2:I2"/>
    <mergeCell ref="A3:I3"/>
    <mergeCell ref="A4:I4"/>
  </mergeCells>
  <hyperlinks>
    <hyperlink ref="I19" r:id="rId1" tooltip="European Cable-ski  Open Championships_x000d_Beckum TwinCable_x000d_28.09.2025_x000d_Coeff:0,60 - Level:0,00" display="https://www.iwwfed-ea.org/cableski/25EURO14/"/>
    <hyperlink ref="I22" r:id="rId2" tooltip="Austrian Open Cableski_x000d_Au-See Asten, Cableski_x000d_27.07.2025_x000d_Coeff:0,80 - Level:0,00" display="https://www.iwwfed-ea.org/cableski/25AUT008/"/>
    <hyperlink ref="I16" r:id="rId3" tooltip="Deutsche Meisterschaft &amp; Dutch Championships_x000d_Alfsee Rieste_x000d_14.09.2025_x000d_Coeff:0,70 - Level:0,00" display="https://www.iwwfed-ea.org/cableski/25GER001/"/>
    <hyperlink ref="I21" r:id="rId4" tooltip="Slovak Cableski Open Kosice 2025_x000d_Kosice_x000d_20.07.2025_x000d_Coeff:0,80 - Level:0,00" display="https://www.iwwfed-ea.org/cableski/25SVK001/"/>
    <hyperlink ref="I20" r:id="rId5" tooltip="GPX of Poland_x000d_Wake Zone Stawiki, Cableski_x000d_07.09.2025_x000d_Coeff:0,60 - Level:0,00" display="https://www.iwwfed-ea.org/cableski/25POL005/"/>
    <hyperlink ref="I11" r:id="rId6" tooltip="European Cable-ski  Open Championships_x000d_Beckum TwinCable_x000d_28.09.2025_x000d_Coeff:0,60 - Level:0,00" display="https://www.iwwfed-ea.org/cableski/25EURO14/"/>
    <hyperlink ref="I28" r:id="rId7" tooltip="Slovak Cableski Open Kosice 2025_x000d_Kosice_x000d_20.07.2025_x000d_Coeff:0,80 - Level:0,00" display="https://www.iwwfed-ea.org/cableski/25SVK001/"/>
    <hyperlink ref="I24" r:id="rId8" tooltip="Austrian Open Cableski_x000d_Au-See Asten, Cableski_x000d_27.07.2025_x000d_Coeff:0,80 - Level:0,00" display="https://www.iwwfed-ea.org/cableski/25AUT008/"/>
    <hyperlink ref="I12" r:id="rId9" tooltip="European Cable-ski  Open Championships_x000d_Beckum TwinCable_x000d_28.09.2025_x000d_Coeff:0,60 - Level:0,00" display="https://www.iwwfed-ea.org/cableski/25EURO14/"/>
    <hyperlink ref="I15" r:id="rId10" tooltip="European Cable-ski  Age Categories Championships_x000d_Beckum TwinCable_x000d_28.09.2025_x000d_Coeff:0,60 - Level:0,00" display="https://www.iwwfed-ea.org/cableski/25EURO13/"/>
    <hyperlink ref="I17" r:id="rId11" tooltip="European Cable-ski  Age Categories Championships_x000d_Beckum TwinCable_x000d_28.09.2025_x000d_Coeff:0,60 - Level:0,00" display="https://www.iwwfed-ea.org/cableski/25EURO13/"/>
    <hyperlink ref="I27" r:id="rId12" tooltip="Slovak Cableski Open National Championships_x000d_Kosice_x000d_30.08.2025_x000d_Coeff:0,70 - Level:0,00" display="https://www.iwwfed-ea.org/cableski/25SVK008/"/>
    <hyperlink ref="B21" r:id="rId13" display="https://iwwfed-ea.org/cableski/rl2025/wbw/index.php?skier=GER622001607"/>
    <hyperlink ref="B22" r:id="rId14" display="https://iwwfed-ea.org/cableski/rl2025/wbw/index.php?skier=SVK152001558"/>
    <hyperlink ref="B27" r:id="rId15" display="https://iwwfed-ea.org/cableski/rl2025/wbw/index.php?skier=SVK632001639"/>
    <hyperlink ref="B17" r:id="rId16" display="https://iwwfed-ea.org/cableski/rl2025/wbw/index.php?skier=IWF100200035"/>
    <hyperlink ref="B15" r:id="rId17" display="https://iwwfed-ea.org/cableski/rl2025/wbw/index.php?skier=IWF100200015"/>
    <hyperlink ref="B12" r:id="rId18" display="https://iwwfed-ea.org/cableski/rl2025/wbw/index.php?skier=IWF100200012"/>
    <hyperlink ref="B10" r:id="rId19" display="https://iwwfed-ea.org/cableski/rl2025/wbw/index.php?skier=IWF100200010"/>
    <hyperlink ref="B24" r:id="rId20" display="https://iwwfed-ea.org/cableski/rl2025/wbw/index.php?skier=GER982016549"/>
    <hyperlink ref="B28" r:id="rId21" display="https://iwwfed-ea.org/cableski/rl2025/wbw/index.php?skier=SVK882001566"/>
    <hyperlink ref="B11" r:id="rId22" display="https://iwwfed-ea.org/cableski/rl2025/wbw/index.php?skier=IWF100200024"/>
    <hyperlink ref="B20" r:id="rId23" display="https://iwwfed-ea.org/cableski/rl2025/wbw/index.php?skier=POL262001619"/>
    <hyperlink ref="B16" r:id="rId24" display="https://iwwfed-ea.org/cableski/rl2025/wbw/index.php?skier=GER582023886"/>
    <hyperlink ref="B19" r:id="rId25" display="https://iwwfed-ea.org/cableski/rl2025/wbw/index.php?skier=NED432001096"/>
    <hyperlink ref="B13" r:id="rId26" display="https://iwwfed-ea.org/cableski/rl2025/wbw/index.php?skier=AUT982024277"/>
    <hyperlink ref="I10" r:id="rId27" tooltip="European Cable-ski  Open Championships_x000d_Beckum TwinCable_x000d_28.09.2025_x000d_Coeff:0,60 - Level:0,00" display="https://www.iwwfed-ea.org/cableski/25EURO14/"/>
    <hyperlink ref="B66" r:id="rId28" display="https://iwwfed-ea.org/cableski/rl2025/wbw/index.php?skier=POL262024026"/>
    <hyperlink ref="B67" r:id="rId29" display="https://iwwfed-ea.org/cableski/rl2025/wbw/index.php?skier=POL582023304"/>
    <hyperlink ref="B68" r:id="rId30" display="https://iwwfed-ea.org/cableski/rl2025/wbw/index.php?skier=POL982020520"/>
    <hyperlink ref="B65" r:id="rId31" display="https://iwwfed-ea.org/cableski/rl2025/wbw/index.php?skier=GER842001729"/>
    <hyperlink ref="B69" r:id="rId32" display="https://iwwfed-ea.org/cableski/rl2025/wbw/index.php?skier=SVK912001565"/>
    <hyperlink ref="B55" r:id="rId33" display="https://iwwfed-ea.org/cableski/rl2025/wbw/index.php?skier=IWF100200035"/>
    <hyperlink ref="B54" r:id="rId34" display="https://iwwfed-ea.org/cableski/rl2025/wbw/index.php?skier=IWF100200015"/>
    <hyperlink ref="B62" r:id="rId35" display="https://iwwfed-ea.org/cableski/rl2025/wbw/index.php?skier=POL702023300"/>
    <hyperlink ref="B64" r:id="rId36" display="https://iwwfed-ea.org/cableski/rl2025/wbw/index.php?skier=GER672001573"/>
    <hyperlink ref="B63" r:id="rId37" display="https://iwwfed-ea.org/cableski/rl2025/wbw/index.php?skier=POL762023298"/>
    <hyperlink ref="B59" r:id="rId38" display="https://iwwfed-ea.org/cableski/rl2025/wbw/index.php?skier=SVK882001566"/>
    <hyperlink ref="B52" r:id="rId39" display="https://iwwfed-ea.org/cableski/rl2025/wbw/index.php?skier=AUT982024277"/>
    <hyperlink ref="I59" r:id="rId40" tooltip="Slovak Cableski Open Kosice 2025_x000d_Kosice_x000d_20.07.2025_x000d_Coeff:0,80 - Level:0,00" display="https://www.iwwfed-ea.org/cableski/25SVK001/"/>
    <hyperlink ref="I63" r:id="rId41" tooltip="Mistrzostwa Polski za wyciagiem_x000d_Wake Zone Stawiki, Cableski_x000d_07.09.2025_x000d_Coeff:0,50 - Level:0,00" display="https://www.iwwfed-ea.org/cableski/25POL006/"/>
    <hyperlink ref="I64" r:id="rId42" tooltip="int. Friedberg Cup_x000d_Friedberg_x000d_31.05.2025_x000d_Coeff:0,60 - Level:0,00" display="https://www.iwwfed-ea.org/cableski/25GER011/"/>
    <hyperlink ref="I62" r:id="rId43" tooltip="Mistrzostwa Polski za wyciagiem_x000d_Wake Zone Stawiki, Cableski_x000d_07.09.2025_x000d_Coeff:0,50 - Level:0,00" display="https://www.iwwfed-ea.org/cableski/25POL006/"/>
    <hyperlink ref="I54" r:id="rId44" tooltip="European Cable-ski  Age Categories Championships_x000d_Beckum TwinCable_x000d_28.09.2025_x000d_Coeff:0,60 - Level:0,00" display="https://www.iwwfed-ea.org/cableski/25EURO13/"/>
    <hyperlink ref="I55" r:id="rId45" tooltip="European Cable-ski  Age Categories Championships_x000d_Beckum TwinCable_x000d_28.09.2025_x000d_Coeff:0,60 - Level:0,00" display="https://www.iwwfed-ea.org/cableski/25EURO13/"/>
    <hyperlink ref="I69" r:id="rId46" tooltip="Slovak Cableski Open National Championships_x000d_Kosice_x000d_30.08.2025_x000d_Coeff:0,70 - Level:0,00" display="https://www.iwwfed-ea.org/cableski/25SVK008/"/>
    <hyperlink ref="I65" r:id="rId47" tooltip="international Auerbrau-Cup 2025_x000d_Wasserski Club Kiefersfelden-Rosenheim_x000d_22.06.2025_x000d_Coeff:0,60 - Level:0,00" display="https://www.iwwfed-ea.org/cableski/25GER012/"/>
    <hyperlink ref="I68" r:id="rId48" tooltip="Mistrzostwa Polski za wyciagiem_x000d_Wake Zone Stawiki, Cableski_x000d_07.09.2025_x000d_Coeff:0,50 - Level:0,00" display="https://www.iwwfed-ea.org/cableski/25POL006/"/>
    <hyperlink ref="I67" r:id="rId49" tooltip="Mistrzostwa Polski za wyciagiem_x000d_Wake Zone Stawiki, Cableski_x000d_07.09.2025_x000d_Coeff:0,50 - Level:0,00" display="https://www.iwwfed-ea.org/cableski/25POL006/"/>
    <hyperlink ref="I66" r:id="rId50" tooltip="Mistrzostwa Polski za wyciagiem_x000d_Wake Zone Stawiki, Cableski_x000d_07.09.2025_x000d_Coeff:0,50 - Level:0,00" display="https://www.iwwfed-ea.org/cableski/25POL006/"/>
    <hyperlink ref="B95" r:id="rId51" display="https://iwwfed-ea.org/cableski/rl2025/wbw/index.php?skier=GER842001729"/>
    <hyperlink ref="I100" r:id="rId52" tooltip="Deutsche Meisterschaft &amp; Dutch Championships_x000d_Alfsee Rieste_x000d_14.09.2025_x000d_Coeff:0,70 - Level:0,00" display="https://www.iwwfed-ea.org/cableski/25GER001/"/>
    <hyperlink ref="I103" r:id="rId53" tooltip="Mistrzostwa Polski za wyciagiem_x000d_Wake Zone Stawiki, Cableski_x000d_07.09.2025_x000d_Coeff:0,50 - Level:0,00" display="https://www.iwwfed-ea.org/cableski/25POL006/"/>
    <hyperlink ref="I104" r:id="rId54" tooltip="Mistrzostwa Polski za wyciagiem_x000d_Wake Zone Stawiki, Cableski_x000d_07.09.2025_x000d_Coeff:0,50 - Level:0,00" display="https://www.iwwfed-ea.org/cableski/25POL006/"/>
    <hyperlink ref="I106" r:id="rId55" tooltip="Mistrzostwa Polski za wyciagiem_x000d_Wake Zone Stawiki, Cableski_x000d_07.09.2025_x000d_Coeff:0,50 - Level:0,00" display="https://www.iwwfed-ea.org/cableski/25POL006/"/>
    <hyperlink ref="I107" r:id="rId56" tooltip="Mistrzostwa Polski za wyciagiem_x000d_Wake Zone Stawiki, Cableski_x000d_07.09.2025_x000d_Coeff:0,50 - Level:0,00" display="https://www.iwwfed-ea.org/cableski/25POL006/"/>
    <hyperlink ref="I108" r:id="rId57" tooltip="Mistrzostwa Polski za wyciagiem_x000d_Wake Zone Stawiki, Cableski_x000d_07.09.2025_x000d_Coeff:0,50 - Level:0,00" display="https://www.iwwfed-ea.org/cableski/25POL006/"/>
    <hyperlink ref="I109" r:id="rId58" tooltip="Mistrzostwa Polski za wyciagiem_x000d_Wake Zone Stawiki, Cableski_x000d_07.09.2025_x000d_Coeff:0,50 - Level:0,00" display="https://www.iwwfed-ea.org/cableski/25POL006/"/>
    <hyperlink ref="I101" r:id="rId59" tooltip="Deutsche Meisterschaft &amp; Dutch Championships_x000d_Alfsee Rieste_x000d_14.09.2025_x000d_Coeff:0,70 - Level:0,00" display="https://www.iwwfed-ea.org/cableski/25GER001/"/>
    <hyperlink ref="I110" r:id="rId60" tooltip="int. Friedberg Cup_x000d_Friedberg_x000d_31.05.2025_x000d_Coeff:0,60 - Level:0,00" display="https://www.iwwfed-ea.org/cableski/25GER011/"/>
    <hyperlink ref="I98" r:id="rId61" tooltip="Deutsche Meisterschaft &amp; Dutch Championships_x000d_Alfsee Rieste_x000d_14.09.2025_x000d_Coeff:0,70 - Level:0,00" display="https://www.iwwfed-ea.org/cableski/25GER001/"/>
    <hyperlink ref="I96" r:id="rId62" display="https://www.iwwfed-ea.org/cableski/25GER012/"/>
    <hyperlink ref="B97" r:id="rId63" display="https://www.iwwfed-ea.org/cableski/rl2025/eame/index.php?skier=GER982016430"/>
    <hyperlink ref="B100" r:id="rId64" display="https://iwwfed-ea.org/cableski/rl2025/wbw/index.php?skier=GER982016631"/>
    <hyperlink ref="B103" r:id="rId65" display="https://iwwfed-ea.org/cableski/rl2025/wbw/index.php?skier=POL982020553"/>
    <hyperlink ref="B104" r:id="rId66" display="https://iwwfed-ea.org/cableski/rl2025/wbw/index.php?skier=POL982020562"/>
    <hyperlink ref="B106" r:id="rId67" display="https://iwwfed-ea.org/cableski/rl2025/wbw/index.php?skier=POL982020573"/>
    <hyperlink ref="B107" r:id="rId68" display="https://iwwfed-ea.org/cableski/rl2025/wbw/index.php?skier=POL982020639"/>
    <hyperlink ref="B108" r:id="rId69" display="https://iwwfed-ea.org/cableski/rl2025/wbw/index.php?skier=POL982020599"/>
    <hyperlink ref="B109" r:id="rId70" display="https://iwwfed-ea.org/cableski/rl2025/wbw/index.php?skier=POL982020619"/>
    <hyperlink ref="B101" r:id="rId71" display="https://iwwfed-ea.org/cableski/rl2025/wbw/index.php?skier=GER982016690"/>
    <hyperlink ref="B110" r:id="rId72" display="https://iwwfed-ea.org/cableski/rl2025/wbw/index.php?skier=GER982016552"/>
    <hyperlink ref="B111" r:id="rId73" display="https://iwwfed-ea.org/cableski/rl2025/wbw/index.php?skier=SVK912001565"/>
    <hyperlink ref="B105" r:id="rId74" display="https://iwwfed-ea.org/cableski/rl2025/wbw/index.php?skier=POL982020520"/>
    <hyperlink ref="B102" r:id="rId75" display="https://iwwfed-ea.org/cableski/rl2025/wbw/index.php?skier=POL582023304"/>
    <hyperlink ref="B99" r:id="rId76" display="https://iwwfed-ea.org/cableski/rl2025/wbw/index.php?skier=POL262024026"/>
  </hyperlinks>
  <pageMargins left="0.88541666666666663" right="0.39583333333333331" top="0.47916666666666669" bottom="0.75" header="0.3" footer="0.3"/>
  <pageSetup paperSize="9" orientation="portrait" horizontalDpi="0" verticalDpi="0"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3"/>
  <sheetViews>
    <sheetView view="pageBreakPreview" topLeftCell="A97" zoomScale="60" zoomScaleNormal="100" workbookViewId="0">
      <selection activeCell="L105" sqref="L105"/>
    </sheetView>
  </sheetViews>
  <sheetFormatPr defaultRowHeight="18.75" x14ac:dyDescent="0.25"/>
  <cols>
    <col min="1" max="1" width="4.7109375" style="11" customWidth="1"/>
    <col min="2" max="2" width="23" style="75" customWidth="1"/>
    <col min="3" max="3" width="8.85546875" style="11" customWidth="1"/>
    <col min="4" max="4" width="10.42578125" style="11" customWidth="1"/>
    <col min="5" max="5" width="8.28515625" style="11" customWidth="1"/>
    <col min="6" max="6" width="9.140625" style="21"/>
    <col min="7" max="7" width="10.140625" style="21" customWidth="1"/>
    <col min="8" max="8" width="6.7109375" style="91" customWidth="1"/>
    <col min="9" max="9" width="10.140625" style="17" customWidth="1"/>
    <col min="11" max="16384" width="9.140625" style="1"/>
  </cols>
  <sheetData>
    <row r="1" spans="1:10" ht="15" x14ac:dyDescent="0.25">
      <c r="A1" s="529" t="s">
        <v>241</v>
      </c>
      <c r="B1" s="529"/>
      <c r="C1" s="529"/>
      <c r="D1" s="529"/>
      <c r="E1" s="529"/>
      <c r="F1" s="529"/>
      <c r="G1" s="529"/>
      <c r="H1" s="529"/>
      <c r="I1" s="529"/>
    </row>
    <row r="2" spans="1:10" ht="15" x14ac:dyDescent="0.25">
      <c r="A2" s="529" t="s">
        <v>245</v>
      </c>
      <c r="B2" s="529"/>
      <c r="C2" s="529"/>
      <c r="D2" s="529"/>
      <c r="E2" s="529"/>
      <c r="F2" s="529"/>
      <c r="G2" s="529"/>
      <c r="H2" s="529"/>
      <c r="I2" s="529"/>
    </row>
    <row r="3" spans="1:10" ht="15.75" x14ac:dyDescent="0.25">
      <c r="A3" s="525" t="s">
        <v>242</v>
      </c>
      <c r="B3" s="525"/>
      <c r="C3" s="525"/>
      <c r="D3" s="525"/>
      <c r="E3" s="525"/>
      <c r="F3" s="525"/>
      <c r="G3" s="525"/>
      <c r="H3" s="525"/>
      <c r="I3" s="525"/>
    </row>
    <row r="4" spans="1:10" ht="15.75" x14ac:dyDescent="0.25">
      <c r="A4" s="525" t="s">
        <v>214</v>
      </c>
      <c r="B4" s="525"/>
      <c r="C4" s="525"/>
      <c r="D4" s="525"/>
      <c r="E4" s="525"/>
      <c r="F4" s="525"/>
      <c r="G4" s="525"/>
      <c r="H4" s="525"/>
      <c r="I4" s="525"/>
    </row>
    <row r="5" spans="1:10" ht="15.75" x14ac:dyDescent="0.25">
      <c r="A5" s="128"/>
      <c r="B5" s="165" t="s">
        <v>161</v>
      </c>
      <c r="C5" s="164"/>
      <c r="D5" s="179" t="s">
        <v>240</v>
      </c>
      <c r="E5" s="166"/>
      <c r="F5" s="164"/>
      <c r="G5" s="91" t="s">
        <v>85</v>
      </c>
      <c r="H5" s="164"/>
      <c r="I5" s="1"/>
    </row>
    <row r="6" spans="1:10" ht="15.75" x14ac:dyDescent="0.25">
      <c r="A6" s="172"/>
      <c r="B6" s="173" t="s">
        <v>314</v>
      </c>
      <c r="C6" s="537" t="s">
        <v>134</v>
      </c>
      <c r="D6" s="538" t="s">
        <v>135</v>
      </c>
      <c r="E6" s="538" t="s">
        <v>136</v>
      </c>
      <c r="F6" s="532" t="s">
        <v>162</v>
      </c>
      <c r="G6" s="532"/>
      <c r="H6" s="532"/>
      <c r="I6" s="532"/>
    </row>
    <row r="7" spans="1:10" ht="15" x14ac:dyDescent="0.25">
      <c r="A7" s="547" t="s">
        <v>235</v>
      </c>
      <c r="B7" s="539" t="s">
        <v>236</v>
      </c>
      <c r="C7" s="537"/>
      <c r="D7" s="538"/>
      <c r="E7" s="538"/>
      <c r="F7" s="533" t="s">
        <v>244</v>
      </c>
      <c r="G7" s="534" t="s">
        <v>143</v>
      </c>
      <c r="H7" s="534" t="s">
        <v>144</v>
      </c>
      <c r="I7" s="536" t="s">
        <v>145</v>
      </c>
    </row>
    <row r="8" spans="1:10" ht="15" x14ac:dyDescent="0.25">
      <c r="A8" s="547"/>
      <c r="B8" s="539"/>
      <c r="C8" s="537"/>
      <c r="D8" s="538"/>
      <c r="E8" s="538"/>
      <c r="F8" s="533"/>
      <c r="G8" s="534"/>
      <c r="H8" s="534"/>
      <c r="I8" s="536"/>
    </row>
    <row r="9" spans="1:10" ht="16.5" customHeight="1" x14ac:dyDescent="0.25">
      <c r="A9" s="79" t="s">
        <v>168</v>
      </c>
      <c r="B9" s="80" t="s">
        <v>137</v>
      </c>
      <c r="C9" s="40">
        <v>2002</v>
      </c>
      <c r="D9" s="40" t="s">
        <v>86</v>
      </c>
      <c r="E9" s="94" t="s">
        <v>138</v>
      </c>
      <c r="F9" s="88">
        <v>46</v>
      </c>
      <c r="G9" s="386">
        <v>1000</v>
      </c>
      <c r="H9" s="197">
        <v>1</v>
      </c>
      <c r="I9" s="159" t="s">
        <v>169</v>
      </c>
    </row>
    <row r="10" spans="1:10" ht="16.5" customHeight="1" x14ac:dyDescent="0.25">
      <c r="A10" s="79" t="s">
        <v>170</v>
      </c>
      <c r="B10" s="80" t="s">
        <v>171</v>
      </c>
      <c r="C10" s="40">
        <v>2002</v>
      </c>
      <c r="D10" s="40" t="s">
        <v>86</v>
      </c>
      <c r="E10" s="94" t="s">
        <v>138</v>
      </c>
      <c r="F10" s="81">
        <v>45.6</v>
      </c>
      <c r="G10" s="381">
        <f>(F10-10)*1000/36</f>
        <v>988.88888888888891</v>
      </c>
      <c r="H10" s="198">
        <v>2</v>
      </c>
      <c r="I10" s="159" t="s">
        <v>169</v>
      </c>
    </row>
    <row r="11" spans="1:10" ht="16.5" customHeight="1" x14ac:dyDescent="0.25">
      <c r="A11" s="79" t="s">
        <v>172</v>
      </c>
      <c r="B11" s="80" t="s">
        <v>139</v>
      </c>
      <c r="C11" s="82">
        <v>2004</v>
      </c>
      <c r="D11" s="82" t="s">
        <v>86</v>
      </c>
      <c r="E11" s="94" t="s">
        <v>138</v>
      </c>
      <c r="F11" s="83">
        <v>43.1</v>
      </c>
      <c r="G11" s="381">
        <f t="shared" ref="G11:G19" si="0">(F11-10)*1000/36</f>
        <v>919.44444444444446</v>
      </c>
      <c r="H11" s="199">
        <v>3</v>
      </c>
      <c r="I11" s="159" t="s">
        <v>169</v>
      </c>
    </row>
    <row r="12" spans="1:10" ht="16.5" customHeight="1" x14ac:dyDescent="0.25">
      <c r="A12" s="79" t="s">
        <v>173</v>
      </c>
      <c r="B12" s="80" t="s">
        <v>149</v>
      </c>
      <c r="C12" s="40">
        <v>2004</v>
      </c>
      <c r="D12" s="40" t="s">
        <v>86</v>
      </c>
      <c r="E12" s="94" t="s">
        <v>138</v>
      </c>
      <c r="F12" s="81">
        <v>42.6</v>
      </c>
      <c r="G12" s="381">
        <f t="shared" si="0"/>
        <v>905.55555555555554</v>
      </c>
      <c r="H12" s="200">
        <v>4</v>
      </c>
      <c r="I12" s="159" t="s">
        <v>169</v>
      </c>
    </row>
    <row r="13" spans="1:10" ht="16.5" customHeight="1" x14ac:dyDescent="0.25">
      <c r="A13" s="79" t="s">
        <v>174</v>
      </c>
      <c r="B13" s="80" t="s">
        <v>148</v>
      </c>
      <c r="C13" s="40">
        <v>2006</v>
      </c>
      <c r="D13" s="47" t="s">
        <v>86</v>
      </c>
      <c r="E13" s="94" t="s">
        <v>138</v>
      </c>
      <c r="F13" s="84">
        <v>42.5</v>
      </c>
      <c r="G13" s="381">
        <f t="shared" si="0"/>
        <v>902.77777777777783</v>
      </c>
      <c r="H13" s="201">
        <v>5</v>
      </c>
      <c r="I13" s="160" t="s">
        <v>169</v>
      </c>
    </row>
    <row r="14" spans="1:10" s="2" customFormat="1" ht="16.5" customHeight="1" x14ac:dyDescent="0.25">
      <c r="A14" s="79" t="s">
        <v>175</v>
      </c>
      <c r="B14" s="76" t="s">
        <v>81</v>
      </c>
      <c r="C14" s="40">
        <v>1977</v>
      </c>
      <c r="D14" s="40" t="s">
        <v>86</v>
      </c>
      <c r="E14" s="94" t="s">
        <v>138</v>
      </c>
      <c r="F14" s="213">
        <v>41.5</v>
      </c>
      <c r="G14" s="381">
        <f t="shared" si="0"/>
        <v>875</v>
      </c>
      <c r="H14" s="202">
        <v>6</v>
      </c>
      <c r="I14" s="477" t="s">
        <v>9</v>
      </c>
      <c r="J14"/>
    </row>
    <row r="15" spans="1:10" s="2" customFormat="1" ht="16.5" customHeight="1" x14ac:dyDescent="0.25">
      <c r="A15" s="79" t="s">
        <v>176</v>
      </c>
      <c r="B15" s="80" t="s">
        <v>140</v>
      </c>
      <c r="C15" s="40">
        <v>2010</v>
      </c>
      <c r="D15" s="47" t="s">
        <v>151</v>
      </c>
      <c r="E15" s="94" t="s">
        <v>138</v>
      </c>
      <c r="F15" s="84">
        <v>41</v>
      </c>
      <c r="G15" s="381">
        <f t="shared" si="0"/>
        <v>861.11111111111109</v>
      </c>
      <c r="H15" s="202">
        <v>7</v>
      </c>
      <c r="I15" s="160" t="s">
        <v>169</v>
      </c>
      <c r="J15"/>
    </row>
    <row r="16" spans="1:10" s="2" customFormat="1" ht="16.5" customHeight="1" x14ac:dyDescent="0.25">
      <c r="A16" s="79" t="s">
        <v>177</v>
      </c>
      <c r="B16" s="76" t="s">
        <v>44</v>
      </c>
      <c r="C16" s="77" t="s">
        <v>35</v>
      </c>
      <c r="D16" s="40" t="s">
        <v>86</v>
      </c>
      <c r="E16" s="13" t="s">
        <v>45</v>
      </c>
      <c r="F16" s="213">
        <v>39.799999999999997</v>
      </c>
      <c r="G16" s="381">
        <f t="shared" si="0"/>
        <v>827.77777777777771</v>
      </c>
      <c r="H16" s="202">
        <v>8</v>
      </c>
      <c r="I16" s="90" t="s">
        <v>6</v>
      </c>
      <c r="J16"/>
    </row>
    <row r="17" spans="1:9" ht="16.5" customHeight="1" x14ac:dyDescent="0.25">
      <c r="A17" s="79" t="s">
        <v>178</v>
      </c>
      <c r="B17" s="76" t="s">
        <v>51</v>
      </c>
      <c r="C17" s="77">
        <v>1999</v>
      </c>
      <c r="D17" s="40" t="s">
        <v>86</v>
      </c>
      <c r="E17" s="13" t="s">
        <v>22</v>
      </c>
      <c r="F17" s="213">
        <v>39.1</v>
      </c>
      <c r="G17" s="381">
        <f t="shared" si="0"/>
        <v>808.33333333333337</v>
      </c>
      <c r="H17" s="202">
        <v>9</v>
      </c>
      <c r="I17" s="90" t="s">
        <v>24</v>
      </c>
    </row>
    <row r="18" spans="1:9" ht="16.5" customHeight="1" x14ac:dyDescent="0.25">
      <c r="A18" s="79" t="s">
        <v>180</v>
      </c>
      <c r="B18" s="76" t="s">
        <v>68</v>
      </c>
      <c r="C18" s="77">
        <v>1992</v>
      </c>
      <c r="D18" s="40" t="s">
        <v>86</v>
      </c>
      <c r="E18" s="13" t="s">
        <v>1</v>
      </c>
      <c r="F18" s="213">
        <v>38.799999999999997</v>
      </c>
      <c r="G18" s="381">
        <f t="shared" si="0"/>
        <v>799.99999999999989</v>
      </c>
      <c r="H18" s="202">
        <v>10</v>
      </c>
      <c r="I18" s="90" t="s">
        <v>6</v>
      </c>
    </row>
    <row r="19" spans="1:9" ht="16.5" customHeight="1" x14ac:dyDescent="0.25">
      <c r="A19" s="79" t="s">
        <v>181</v>
      </c>
      <c r="B19" s="80" t="s">
        <v>150</v>
      </c>
      <c r="C19" s="40">
        <v>2008</v>
      </c>
      <c r="D19" s="40" t="s">
        <v>151</v>
      </c>
      <c r="E19" s="94" t="s">
        <v>138</v>
      </c>
      <c r="F19" s="84">
        <v>38.799999999999997</v>
      </c>
      <c r="G19" s="381">
        <f t="shared" si="0"/>
        <v>799.99999999999989</v>
      </c>
      <c r="H19" s="202">
        <v>11</v>
      </c>
      <c r="I19" s="159" t="s">
        <v>169</v>
      </c>
    </row>
    <row r="20" spans="1:9" ht="16.5" customHeight="1" thickBot="1" x14ac:dyDescent="0.3">
      <c r="A20" s="227" t="s">
        <v>182</v>
      </c>
      <c r="B20" s="99" t="s">
        <v>70</v>
      </c>
      <c r="C20" s="96" t="s">
        <v>40</v>
      </c>
      <c r="D20" s="100" t="s">
        <v>151</v>
      </c>
      <c r="E20" s="228" t="s">
        <v>22</v>
      </c>
      <c r="F20" s="229">
        <v>36.5</v>
      </c>
      <c r="G20" s="382">
        <f t="shared" ref="G20:G49" si="1">(F20-10)*1000/36</f>
        <v>736.11111111111109</v>
      </c>
      <c r="H20" s="203">
        <v>12</v>
      </c>
      <c r="I20" s="231" t="s">
        <v>24</v>
      </c>
    </row>
    <row r="21" spans="1:9" ht="16.5" customHeight="1" thickTop="1" x14ac:dyDescent="0.25">
      <c r="A21" s="221" t="s">
        <v>183</v>
      </c>
      <c r="B21" s="78" t="s">
        <v>156</v>
      </c>
      <c r="C21" s="49">
        <v>2009</v>
      </c>
      <c r="D21" s="49" t="s">
        <v>151</v>
      </c>
      <c r="E21" s="222" t="s">
        <v>138</v>
      </c>
      <c r="F21" s="223">
        <v>36.4</v>
      </c>
      <c r="G21" s="383">
        <f t="shared" si="1"/>
        <v>733.33333333333337</v>
      </c>
      <c r="H21" s="225"/>
      <c r="I21" s="226" t="s">
        <v>179</v>
      </c>
    </row>
    <row r="22" spans="1:9" ht="16.5" customHeight="1" x14ac:dyDescent="0.25">
      <c r="A22" s="79" t="s">
        <v>184</v>
      </c>
      <c r="B22" s="80" t="s">
        <v>159</v>
      </c>
      <c r="C22" s="40">
        <v>2009</v>
      </c>
      <c r="D22" s="40" t="s">
        <v>151</v>
      </c>
      <c r="E22" s="94" t="s">
        <v>138</v>
      </c>
      <c r="F22" s="81">
        <v>36.4</v>
      </c>
      <c r="G22" s="381">
        <f t="shared" si="1"/>
        <v>733.33333333333337</v>
      </c>
      <c r="H22" s="220"/>
      <c r="I22" s="159" t="s">
        <v>169</v>
      </c>
    </row>
    <row r="23" spans="1:9" ht="16.5" customHeight="1" x14ac:dyDescent="0.25">
      <c r="A23" s="79" t="s">
        <v>186</v>
      </c>
      <c r="B23" s="76" t="s">
        <v>18</v>
      </c>
      <c r="C23" s="77">
        <v>2002</v>
      </c>
      <c r="D23" s="40" t="s">
        <v>86</v>
      </c>
      <c r="E23" s="13" t="s">
        <v>19</v>
      </c>
      <c r="F23" s="213">
        <v>36.1</v>
      </c>
      <c r="G23" s="381">
        <f t="shared" si="1"/>
        <v>725</v>
      </c>
      <c r="H23" s="220"/>
      <c r="I23" s="90" t="s">
        <v>80</v>
      </c>
    </row>
    <row r="24" spans="1:9" ht="16.5" customHeight="1" x14ac:dyDescent="0.25">
      <c r="A24" s="79" t="s">
        <v>187</v>
      </c>
      <c r="B24" s="76" t="s">
        <v>58</v>
      </c>
      <c r="C24" s="77">
        <v>1989</v>
      </c>
      <c r="D24" s="40" t="s">
        <v>86</v>
      </c>
      <c r="E24" s="13" t="s">
        <v>1</v>
      </c>
      <c r="F24" s="213">
        <v>35.9</v>
      </c>
      <c r="G24" s="381">
        <f t="shared" si="1"/>
        <v>719.44444444444446</v>
      </c>
      <c r="H24" s="220"/>
      <c r="I24" s="90" t="s">
        <v>59</v>
      </c>
    </row>
    <row r="25" spans="1:9" ht="16.5" customHeight="1" x14ac:dyDescent="0.25">
      <c r="A25" s="79" t="s">
        <v>188</v>
      </c>
      <c r="B25" s="76" t="s">
        <v>39</v>
      </c>
      <c r="C25" s="77" t="s">
        <v>40</v>
      </c>
      <c r="D25" s="40" t="s">
        <v>151</v>
      </c>
      <c r="E25" s="13" t="s">
        <v>19</v>
      </c>
      <c r="F25" s="213">
        <v>35.799999999999997</v>
      </c>
      <c r="G25" s="381">
        <f t="shared" si="1"/>
        <v>716.66666666666652</v>
      </c>
      <c r="H25" s="220"/>
      <c r="I25" s="90" t="s">
        <v>8</v>
      </c>
    </row>
    <row r="26" spans="1:9" ht="16.5" customHeight="1" x14ac:dyDescent="0.25">
      <c r="A26" s="79" t="s">
        <v>189</v>
      </c>
      <c r="B26" s="76" t="s">
        <v>61</v>
      </c>
      <c r="C26" s="77" t="s">
        <v>16</v>
      </c>
      <c r="D26" s="40" t="s">
        <v>86</v>
      </c>
      <c r="E26" s="13" t="s">
        <v>22</v>
      </c>
      <c r="F26" s="213">
        <v>35.200000000000003</v>
      </c>
      <c r="G26" s="381">
        <f t="shared" si="1"/>
        <v>700.00000000000011</v>
      </c>
      <c r="H26" s="220"/>
      <c r="I26" s="90" t="s">
        <v>25</v>
      </c>
    </row>
    <row r="27" spans="1:9" ht="16.5" customHeight="1" x14ac:dyDescent="0.25">
      <c r="A27" s="79" t="s">
        <v>190</v>
      </c>
      <c r="B27" s="76" t="s">
        <v>0</v>
      </c>
      <c r="C27" s="77" t="s">
        <v>2</v>
      </c>
      <c r="D27" s="40" t="s">
        <v>151</v>
      </c>
      <c r="E27" s="13" t="s">
        <v>1</v>
      </c>
      <c r="F27" s="213">
        <v>34.4</v>
      </c>
      <c r="G27" s="381">
        <f t="shared" si="1"/>
        <v>677.77777777777783</v>
      </c>
      <c r="H27" s="220"/>
      <c r="I27" s="90" t="s">
        <v>13</v>
      </c>
    </row>
    <row r="28" spans="1:9" ht="16.5" customHeight="1" x14ac:dyDescent="0.25">
      <c r="A28" s="79" t="s">
        <v>191</v>
      </c>
      <c r="B28" s="76" t="s">
        <v>42</v>
      </c>
      <c r="C28" s="93" t="s">
        <v>23</v>
      </c>
      <c r="D28" s="47" t="s">
        <v>86</v>
      </c>
      <c r="E28" s="13" t="s">
        <v>15</v>
      </c>
      <c r="F28" s="214">
        <v>34.200000000000003</v>
      </c>
      <c r="G28" s="381">
        <f t="shared" si="1"/>
        <v>672.22222222222229</v>
      </c>
      <c r="H28" s="220"/>
      <c r="I28" s="90" t="s">
        <v>6</v>
      </c>
    </row>
    <row r="29" spans="1:9" ht="16.5" customHeight="1" x14ac:dyDescent="0.25">
      <c r="A29" s="79" t="s">
        <v>192</v>
      </c>
      <c r="B29" s="76" t="s">
        <v>14</v>
      </c>
      <c r="C29" s="77" t="s">
        <v>16</v>
      </c>
      <c r="D29" s="40" t="s">
        <v>86</v>
      </c>
      <c r="E29" s="13" t="s">
        <v>15</v>
      </c>
      <c r="F29" s="213">
        <v>33.9</v>
      </c>
      <c r="G29" s="381">
        <f t="shared" si="1"/>
        <v>663.88888888888891</v>
      </c>
      <c r="H29" s="220"/>
      <c r="I29" s="90" t="s">
        <v>6</v>
      </c>
    </row>
    <row r="30" spans="1:9" ht="16.5" customHeight="1" x14ac:dyDescent="0.25">
      <c r="A30" s="211" t="s">
        <v>193</v>
      </c>
      <c r="B30" s="53" t="s">
        <v>154</v>
      </c>
      <c r="C30" s="36">
        <v>2011</v>
      </c>
      <c r="D30" s="40" t="s">
        <v>129</v>
      </c>
      <c r="E30" s="16" t="s">
        <v>138</v>
      </c>
      <c r="F30" s="95">
        <v>33.799999999999997</v>
      </c>
      <c r="G30" s="384">
        <f t="shared" si="1"/>
        <v>661.11111111111097</v>
      </c>
      <c r="H30" s="220"/>
      <c r="I30" s="159" t="s">
        <v>169</v>
      </c>
    </row>
    <row r="31" spans="1:9" ht="16.5" customHeight="1" x14ac:dyDescent="0.25">
      <c r="A31" s="211" t="s">
        <v>283</v>
      </c>
      <c r="B31" s="76" t="s">
        <v>60</v>
      </c>
      <c r="C31" s="77" t="s">
        <v>2</v>
      </c>
      <c r="D31" s="47" t="s">
        <v>151</v>
      </c>
      <c r="E31" s="4" t="s">
        <v>19</v>
      </c>
      <c r="F31" s="213">
        <v>33</v>
      </c>
      <c r="G31" s="381">
        <f t="shared" si="1"/>
        <v>638.88888888888891</v>
      </c>
      <c r="H31" s="220"/>
      <c r="I31" s="90" t="s">
        <v>24</v>
      </c>
    </row>
    <row r="32" spans="1:9" ht="16.5" customHeight="1" x14ac:dyDescent="0.25">
      <c r="A32" s="211" t="s">
        <v>284</v>
      </c>
      <c r="B32" s="80" t="s">
        <v>152</v>
      </c>
      <c r="C32" s="40">
        <v>2010</v>
      </c>
      <c r="D32" s="47" t="s">
        <v>151</v>
      </c>
      <c r="E32" s="94" t="s">
        <v>138</v>
      </c>
      <c r="F32" s="81">
        <v>32.6</v>
      </c>
      <c r="G32" s="381">
        <f t="shared" si="1"/>
        <v>627.77777777777783</v>
      </c>
      <c r="H32" s="220"/>
      <c r="I32" s="159" t="s">
        <v>169</v>
      </c>
    </row>
    <row r="33" spans="1:10" ht="16.5" customHeight="1" x14ac:dyDescent="0.25">
      <c r="A33" s="211" t="s">
        <v>285</v>
      </c>
      <c r="B33" s="76" t="s">
        <v>53</v>
      </c>
      <c r="C33" s="77">
        <v>2001</v>
      </c>
      <c r="D33" s="40" t="s">
        <v>86</v>
      </c>
      <c r="E33" s="13" t="s">
        <v>19</v>
      </c>
      <c r="F33" s="213">
        <v>32.4</v>
      </c>
      <c r="G33" s="381">
        <f t="shared" si="1"/>
        <v>622.22222222222217</v>
      </c>
      <c r="H33" s="220"/>
      <c r="I33" s="90" t="s">
        <v>9</v>
      </c>
    </row>
    <row r="34" spans="1:10" s="379" customFormat="1" ht="16.5" customHeight="1" x14ac:dyDescent="0.25">
      <c r="A34" s="372" t="s">
        <v>286</v>
      </c>
      <c r="B34" s="373" t="s">
        <v>141</v>
      </c>
      <c r="C34" s="374">
        <v>2010</v>
      </c>
      <c r="D34" s="380" t="s">
        <v>151</v>
      </c>
      <c r="E34" s="375" t="s">
        <v>138</v>
      </c>
      <c r="F34" s="376">
        <v>32.299999999999997</v>
      </c>
      <c r="G34" s="385">
        <f t="shared" si="1"/>
        <v>619.44444444444434</v>
      </c>
      <c r="H34" s="377"/>
      <c r="I34" s="378" t="s">
        <v>169</v>
      </c>
      <c r="J34"/>
    </row>
    <row r="35" spans="1:10" ht="16.5" customHeight="1" x14ac:dyDescent="0.25">
      <c r="A35" s="211" t="s">
        <v>287</v>
      </c>
      <c r="B35" s="76" t="s">
        <v>21</v>
      </c>
      <c r="C35" s="93" t="s">
        <v>23</v>
      </c>
      <c r="D35" s="40" t="s">
        <v>86</v>
      </c>
      <c r="E35" s="13" t="s">
        <v>22</v>
      </c>
      <c r="F35" s="213">
        <v>31.7</v>
      </c>
      <c r="G35" s="381">
        <f t="shared" si="1"/>
        <v>602.77777777777783</v>
      </c>
      <c r="H35" s="220"/>
      <c r="I35" s="90" t="s">
        <v>24</v>
      </c>
    </row>
    <row r="36" spans="1:10" ht="16.5" customHeight="1" x14ac:dyDescent="0.25">
      <c r="A36" s="211" t="s">
        <v>288</v>
      </c>
      <c r="B36" s="76" t="s">
        <v>54</v>
      </c>
      <c r="C36" s="77" t="s">
        <v>55</v>
      </c>
      <c r="D36" s="40" t="s">
        <v>129</v>
      </c>
      <c r="E36" s="13" t="s">
        <v>19</v>
      </c>
      <c r="F36" s="215">
        <v>30.8</v>
      </c>
      <c r="G36" s="381">
        <f t="shared" si="1"/>
        <v>577.77777777777783</v>
      </c>
      <c r="H36" s="220"/>
      <c r="I36" s="90" t="s">
        <v>7</v>
      </c>
    </row>
    <row r="37" spans="1:10" ht="16.5" customHeight="1" x14ac:dyDescent="0.25">
      <c r="A37" s="211" t="s">
        <v>289</v>
      </c>
      <c r="B37" s="76" t="s">
        <v>75</v>
      </c>
      <c r="C37" s="77">
        <v>1969</v>
      </c>
      <c r="D37" s="77" t="s">
        <v>33</v>
      </c>
      <c r="E37" s="13" t="s">
        <v>22</v>
      </c>
      <c r="F37" s="213">
        <v>29.7</v>
      </c>
      <c r="G37" s="381">
        <f t="shared" si="1"/>
        <v>547.22222222222217</v>
      </c>
      <c r="H37" s="220"/>
      <c r="I37" s="90" t="s">
        <v>25</v>
      </c>
    </row>
    <row r="38" spans="1:10" ht="16.5" customHeight="1" x14ac:dyDescent="0.25">
      <c r="A38" s="211" t="s">
        <v>290</v>
      </c>
      <c r="B38" s="76" t="s">
        <v>50</v>
      </c>
      <c r="C38" s="77" t="s">
        <v>46</v>
      </c>
      <c r="D38" s="40" t="s">
        <v>151</v>
      </c>
      <c r="E38" s="13" t="s">
        <v>19</v>
      </c>
      <c r="F38" s="213">
        <v>28.5</v>
      </c>
      <c r="G38" s="381">
        <f t="shared" si="1"/>
        <v>513.88888888888891</v>
      </c>
      <c r="H38" s="220"/>
      <c r="I38" s="90" t="s">
        <v>6</v>
      </c>
    </row>
    <row r="39" spans="1:10" ht="16.5" customHeight="1" x14ac:dyDescent="0.25">
      <c r="A39" s="211" t="s">
        <v>291</v>
      </c>
      <c r="B39" s="76" t="s">
        <v>57</v>
      </c>
      <c r="C39" s="77" t="s">
        <v>30</v>
      </c>
      <c r="D39" s="47" t="s">
        <v>151</v>
      </c>
      <c r="E39" s="13" t="s">
        <v>22</v>
      </c>
      <c r="F39" s="213">
        <v>28.5</v>
      </c>
      <c r="G39" s="381">
        <f t="shared" si="1"/>
        <v>513.88888888888891</v>
      </c>
      <c r="H39" s="220"/>
      <c r="I39" s="90" t="s">
        <v>25</v>
      </c>
    </row>
    <row r="40" spans="1:10" ht="16.5" customHeight="1" x14ac:dyDescent="0.25">
      <c r="A40" s="211" t="s">
        <v>292</v>
      </c>
      <c r="B40" s="76" t="s">
        <v>63</v>
      </c>
      <c r="C40" s="77">
        <v>1973</v>
      </c>
      <c r="D40" s="77" t="s">
        <v>33</v>
      </c>
      <c r="E40" s="13" t="s">
        <v>64</v>
      </c>
      <c r="F40" s="213">
        <v>27.4</v>
      </c>
      <c r="G40" s="381">
        <f t="shared" si="1"/>
        <v>483.33333333333331</v>
      </c>
      <c r="H40" s="220"/>
      <c r="I40" s="90" t="s">
        <v>4</v>
      </c>
    </row>
    <row r="41" spans="1:10" ht="16.5" customHeight="1" x14ac:dyDescent="0.25">
      <c r="A41" s="211" t="s">
        <v>293</v>
      </c>
      <c r="B41" s="76" t="s">
        <v>74</v>
      </c>
      <c r="C41" s="77">
        <v>1998</v>
      </c>
      <c r="D41" s="40" t="s">
        <v>86</v>
      </c>
      <c r="E41" s="13" t="s">
        <v>1</v>
      </c>
      <c r="F41" s="213">
        <v>27.2</v>
      </c>
      <c r="G41" s="381">
        <f t="shared" si="1"/>
        <v>477.77777777777777</v>
      </c>
      <c r="H41" s="220"/>
      <c r="I41" s="90" t="s">
        <v>59</v>
      </c>
    </row>
    <row r="42" spans="1:10" ht="16.5" customHeight="1" x14ac:dyDescent="0.25">
      <c r="A42" s="211" t="s">
        <v>294</v>
      </c>
      <c r="B42" s="76" t="s">
        <v>36</v>
      </c>
      <c r="C42" s="77" t="s">
        <v>30</v>
      </c>
      <c r="D42" s="47" t="s">
        <v>151</v>
      </c>
      <c r="E42" s="13" t="s">
        <v>22</v>
      </c>
      <c r="F42" s="213">
        <v>26.6</v>
      </c>
      <c r="G42" s="381">
        <f t="shared" si="1"/>
        <v>461.11111111111109</v>
      </c>
      <c r="H42" s="220"/>
      <c r="I42" s="90" t="s">
        <v>25</v>
      </c>
    </row>
    <row r="43" spans="1:10" ht="16.5" customHeight="1" x14ac:dyDescent="0.25">
      <c r="A43" s="211" t="s">
        <v>295</v>
      </c>
      <c r="B43" s="80" t="s">
        <v>165</v>
      </c>
      <c r="C43" s="40">
        <v>2012</v>
      </c>
      <c r="D43" s="40" t="s">
        <v>129</v>
      </c>
      <c r="E43" s="94" t="s">
        <v>138</v>
      </c>
      <c r="F43" s="84">
        <v>26</v>
      </c>
      <c r="G43" s="381">
        <f t="shared" si="1"/>
        <v>444.44444444444446</v>
      </c>
      <c r="H43" s="220"/>
      <c r="I43" s="161" t="s">
        <v>185</v>
      </c>
    </row>
    <row r="44" spans="1:10" ht="16.5" customHeight="1" x14ac:dyDescent="0.25">
      <c r="A44" s="211" t="s">
        <v>296</v>
      </c>
      <c r="B44" s="76" t="s">
        <v>56</v>
      </c>
      <c r="C44" s="77" t="s">
        <v>46</v>
      </c>
      <c r="D44" s="40" t="s">
        <v>151</v>
      </c>
      <c r="E44" s="13" t="s">
        <v>19</v>
      </c>
      <c r="F44" s="213">
        <v>25</v>
      </c>
      <c r="G44" s="381">
        <f t="shared" si="1"/>
        <v>416.66666666666669</v>
      </c>
      <c r="H44" s="220"/>
      <c r="I44" s="90" t="s">
        <v>13</v>
      </c>
    </row>
    <row r="45" spans="1:10" ht="16.5" customHeight="1" x14ac:dyDescent="0.25">
      <c r="A45" s="211" t="s">
        <v>297</v>
      </c>
      <c r="B45" s="76" t="s">
        <v>41</v>
      </c>
      <c r="C45" s="77" t="s">
        <v>40</v>
      </c>
      <c r="D45" s="40" t="s">
        <v>151</v>
      </c>
      <c r="E45" s="13" t="s">
        <v>22</v>
      </c>
      <c r="F45" s="213">
        <v>23.4</v>
      </c>
      <c r="G45" s="381">
        <f t="shared" si="1"/>
        <v>372.22222222222217</v>
      </c>
      <c r="H45" s="220"/>
      <c r="I45" s="90" t="s">
        <v>24</v>
      </c>
    </row>
    <row r="46" spans="1:10" ht="16.5" customHeight="1" x14ac:dyDescent="0.25">
      <c r="A46" s="211" t="s">
        <v>298</v>
      </c>
      <c r="B46" s="76" t="s">
        <v>78</v>
      </c>
      <c r="C46" s="77">
        <v>2003</v>
      </c>
      <c r="D46" s="40" t="s">
        <v>86</v>
      </c>
      <c r="E46" s="13" t="s">
        <v>19</v>
      </c>
      <c r="F46" s="213">
        <v>23.4</v>
      </c>
      <c r="G46" s="381">
        <f t="shared" si="1"/>
        <v>372.22222222222217</v>
      </c>
      <c r="H46" s="220"/>
      <c r="I46" s="90" t="s">
        <v>80</v>
      </c>
    </row>
    <row r="47" spans="1:10" ht="16.5" customHeight="1" x14ac:dyDescent="0.25">
      <c r="A47" s="211" t="s">
        <v>299</v>
      </c>
      <c r="B47" s="76" t="s">
        <v>65</v>
      </c>
      <c r="C47" s="77">
        <v>1983</v>
      </c>
      <c r="D47" s="77" t="s">
        <v>49</v>
      </c>
      <c r="E47" s="13" t="s">
        <v>19</v>
      </c>
      <c r="F47" s="213">
        <v>23.2</v>
      </c>
      <c r="G47" s="381">
        <f t="shared" si="1"/>
        <v>366.66666666666669</v>
      </c>
      <c r="H47" s="220"/>
      <c r="I47" s="90" t="s">
        <v>13</v>
      </c>
    </row>
    <row r="48" spans="1:10" ht="16.5" customHeight="1" x14ac:dyDescent="0.25">
      <c r="A48" s="211" t="s">
        <v>300</v>
      </c>
      <c r="B48" s="76" t="s">
        <v>82</v>
      </c>
      <c r="C48" s="77" t="s">
        <v>2</v>
      </c>
      <c r="D48" s="40" t="s">
        <v>151</v>
      </c>
      <c r="E48" s="13" t="s">
        <v>45</v>
      </c>
      <c r="F48" s="213">
        <v>22.6</v>
      </c>
      <c r="G48" s="381">
        <f t="shared" si="1"/>
        <v>350.00000000000006</v>
      </c>
      <c r="H48" s="220"/>
      <c r="I48" s="90" t="s">
        <v>6</v>
      </c>
    </row>
    <row r="49" spans="1:9" ht="16.5" customHeight="1" x14ac:dyDescent="0.25">
      <c r="A49" s="211" t="s">
        <v>301</v>
      </c>
      <c r="B49" s="76" t="s">
        <v>77</v>
      </c>
      <c r="C49" s="77" t="s">
        <v>67</v>
      </c>
      <c r="D49" s="40" t="s">
        <v>129</v>
      </c>
      <c r="E49" s="13" t="s">
        <v>22</v>
      </c>
      <c r="F49" s="213">
        <v>22.2</v>
      </c>
      <c r="G49" s="381">
        <f t="shared" si="1"/>
        <v>338.88888888888891</v>
      </c>
      <c r="H49" s="220"/>
      <c r="I49" s="90" t="s">
        <v>25</v>
      </c>
    </row>
    <row r="50" spans="1:9" ht="16.5" customHeight="1" x14ac:dyDescent="0.25">
      <c r="A50" s="164"/>
      <c r="B50" s="164"/>
      <c r="C50" s="164"/>
      <c r="D50" s="164"/>
      <c r="E50" s="164"/>
      <c r="F50" s="164"/>
      <c r="G50" s="164"/>
      <c r="H50" s="164"/>
      <c r="I50" s="164"/>
    </row>
    <row r="51" spans="1:9" ht="16.5" customHeight="1" x14ac:dyDescent="0.25">
      <c r="A51" s="529" t="s">
        <v>241</v>
      </c>
      <c r="B51" s="529"/>
      <c r="C51" s="529"/>
      <c r="D51" s="529"/>
      <c r="E51" s="529"/>
      <c r="F51" s="529"/>
      <c r="G51" s="529"/>
      <c r="H51" s="529"/>
      <c r="I51" s="529"/>
    </row>
    <row r="52" spans="1:9" ht="16.5" customHeight="1" x14ac:dyDescent="0.25">
      <c r="A52" s="543" t="s">
        <v>245</v>
      </c>
      <c r="B52" s="529"/>
      <c r="C52" s="529"/>
      <c r="D52" s="529"/>
      <c r="E52" s="529"/>
      <c r="F52" s="529"/>
      <c r="G52" s="529"/>
      <c r="H52" s="529"/>
      <c r="I52" s="529"/>
    </row>
    <row r="53" spans="1:9" ht="16.5" customHeight="1" x14ac:dyDescent="0.25">
      <c r="A53" s="525" t="s">
        <v>242</v>
      </c>
      <c r="B53" s="525"/>
      <c r="C53" s="525"/>
      <c r="D53" s="525"/>
      <c r="E53" s="525"/>
      <c r="F53" s="525"/>
      <c r="G53" s="525"/>
      <c r="H53" s="525"/>
      <c r="I53" s="525"/>
    </row>
    <row r="54" spans="1:9" ht="15.75" x14ac:dyDescent="0.25">
      <c r="A54" s="525" t="s">
        <v>247</v>
      </c>
      <c r="B54" s="525"/>
      <c r="C54" s="525"/>
      <c r="D54" s="525"/>
      <c r="E54" s="525"/>
      <c r="F54" s="525"/>
      <c r="G54" s="525"/>
      <c r="H54" s="525"/>
      <c r="I54" s="525"/>
    </row>
    <row r="55" spans="1:9" ht="15.75" x14ac:dyDescent="0.25">
      <c r="A55" s="165" t="s">
        <v>161</v>
      </c>
      <c r="B55" s="164"/>
      <c r="C55" s="179" t="s">
        <v>240</v>
      </c>
      <c r="D55" s="166"/>
      <c r="E55" s="164"/>
      <c r="F55" s="163" t="s">
        <v>85</v>
      </c>
      <c r="G55" s="164"/>
      <c r="H55" s="440"/>
      <c r="I55" s="440"/>
    </row>
    <row r="56" spans="1:9" ht="15" customHeight="1" x14ac:dyDescent="0.25">
      <c r="A56" s="172"/>
      <c r="B56" s="173" t="s">
        <v>128</v>
      </c>
      <c r="C56" s="537" t="s">
        <v>134</v>
      </c>
      <c r="D56" s="538" t="s">
        <v>135</v>
      </c>
      <c r="E56" s="538" t="s">
        <v>136</v>
      </c>
      <c r="F56" s="532" t="s">
        <v>162</v>
      </c>
      <c r="G56" s="532"/>
      <c r="H56" s="532"/>
      <c r="I56" s="532"/>
    </row>
    <row r="57" spans="1:9" ht="15" customHeight="1" x14ac:dyDescent="0.25">
      <c r="A57" s="547" t="s">
        <v>235</v>
      </c>
      <c r="B57" s="539" t="s">
        <v>236</v>
      </c>
      <c r="C57" s="537"/>
      <c r="D57" s="538"/>
      <c r="E57" s="538"/>
      <c r="F57" s="533" t="s">
        <v>244</v>
      </c>
      <c r="G57" s="534" t="s">
        <v>143</v>
      </c>
      <c r="H57" s="534" t="s">
        <v>144</v>
      </c>
      <c r="I57" s="536" t="s">
        <v>145</v>
      </c>
    </row>
    <row r="58" spans="1:9" ht="15" x14ac:dyDescent="0.25">
      <c r="A58" s="547"/>
      <c r="B58" s="539"/>
      <c r="C58" s="537"/>
      <c r="D58" s="538"/>
      <c r="E58" s="538"/>
      <c r="F58" s="533"/>
      <c r="G58" s="534"/>
      <c r="H58" s="534"/>
      <c r="I58" s="536"/>
    </row>
    <row r="59" spans="1:9" ht="18.75" customHeight="1" x14ac:dyDescent="0.25">
      <c r="A59" s="15">
        <v>1</v>
      </c>
      <c r="B59" s="80" t="s">
        <v>150</v>
      </c>
      <c r="C59" s="40">
        <v>2008</v>
      </c>
      <c r="D59" s="40" t="s">
        <v>238</v>
      </c>
      <c r="E59" s="94" t="s">
        <v>138</v>
      </c>
      <c r="F59" s="88">
        <v>38.799999999999997</v>
      </c>
      <c r="G59" s="54">
        <v>1000</v>
      </c>
      <c r="H59" s="197">
        <v>1</v>
      </c>
      <c r="I59" s="160" t="s">
        <v>194</v>
      </c>
    </row>
    <row r="60" spans="1:9" ht="18.75" customHeight="1" x14ac:dyDescent="0.25">
      <c r="A60" s="15">
        <v>2</v>
      </c>
      <c r="B60" s="80" t="s">
        <v>140</v>
      </c>
      <c r="C60" s="40">
        <v>2010</v>
      </c>
      <c r="D60" s="47" t="s">
        <v>238</v>
      </c>
      <c r="E60" s="94" t="s">
        <v>138</v>
      </c>
      <c r="F60" s="84">
        <v>37.4</v>
      </c>
      <c r="G60" s="158">
        <f>(F60-5)*1000/33.8</f>
        <v>958.57988165680479</v>
      </c>
      <c r="H60" s="198">
        <v>2</v>
      </c>
      <c r="I60" s="160" t="s">
        <v>185</v>
      </c>
    </row>
    <row r="61" spans="1:9" ht="18.75" customHeight="1" x14ac:dyDescent="0.25">
      <c r="A61" s="15">
        <v>3</v>
      </c>
      <c r="B61" s="76" t="s">
        <v>70</v>
      </c>
      <c r="C61" s="77" t="s">
        <v>40</v>
      </c>
      <c r="D61" s="40" t="s">
        <v>238</v>
      </c>
      <c r="E61" s="13" t="s">
        <v>22</v>
      </c>
      <c r="F61" s="44">
        <v>36.5</v>
      </c>
      <c r="G61" s="158">
        <f t="shared" ref="G61:G86" si="2">(F61-5)*1000/33.8</f>
        <v>931.9526627218936</v>
      </c>
      <c r="H61" s="199">
        <v>3</v>
      </c>
      <c r="I61" s="92" t="s">
        <v>24</v>
      </c>
    </row>
    <row r="62" spans="1:9" ht="18.75" customHeight="1" x14ac:dyDescent="0.25">
      <c r="A62" s="15">
        <v>4</v>
      </c>
      <c r="B62" s="76" t="s">
        <v>39</v>
      </c>
      <c r="C62" s="44" t="s">
        <v>40</v>
      </c>
      <c r="D62" s="40" t="s">
        <v>238</v>
      </c>
      <c r="E62" s="13" t="s">
        <v>19</v>
      </c>
      <c r="F62" s="44">
        <v>35.799999999999997</v>
      </c>
      <c r="G62" s="158">
        <f t="shared" si="2"/>
        <v>911.24260355029583</v>
      </c>
      <c r="H62" s="200">
        <v>4</v>
      </c>
      <c r="I62" s="92" t="s">
        <v>8</v>
      </c>
    </row>
    <row r="63" spans="1:9" ht="18.75" customHeight="1" x14ac:dyDescent="0.25">
      <c r="A63" s="15">
        <v>5</v>
      </c>
      <c r="B63" s="76" t="s">
        <v>0</v>
      </c>
      <c r="C63" s="77" t="s">
        <v>2</v>
      </c>
      <c r="D63" s="40" t="s">
        <v>238</v>
      </c>
      <c r="E63" s="13" t="s">
        <v>1</v>
      </c>
      <c r="F63" s="44">
        <v>34.4</v>
      </c>
      <c r="G63" s="158">
        <f t="shared" si="2"/>
        <v>869.82248520710061</v>
      </c>
      <c r="H63" s="201">
        <v>5</v>
      </c>
      <c r="I63" s="92" t="s">
        <v>13</v>
      </c>
    </row>
    <row r="64" spans="1:9" ht="18.75" customHeight="1" x14ac:dyDescent="0.25">
      <c r="A64" s="15">
        <v>6</v>
      </c>
      <c r="B64" s="80" t="s">
        <v>159</v>
      </c>
      <c r="C64" s="40">
        <v>2009</v>
      </c>
      <c r="D64" s="40" t="s">
        <v>238</v>
      </c>
      <c r="E64" s="94" t="s">
        <v>138</v>
      </c>
      <c r="F64" s="81">
        <v>33.9</v>
      </c>
      <c r="G64" s="158">
        <f t="shared" si="2"/>
        <v>855.02958579881658</v>
      </c>
      <c r="H64" s="202">
        <v>6</v>
      </c>
      <c r="I64" s="160" t="s">
        <v>194</v>
      </c>
    </row>
    <row r="65" spans="1:9" ht="18.75" customHeight="1" x14ac:dyDescent="0.25">
      <c r="A65" s="15">
        <v>7</v>
      </c>
      <c r="B65" s="80" t="s">
        <v>156</v>
      </c>
      <c r="C65" s="40">
        <v>2009</v>
      </c>
      <c r="D65" s="40" t="s">
        <v>238</v>
      </c>
      <c r="E65" s="94" t="s">
        <v>138</v>
      </c>
      <c r="F65" s="81">
        <v>33.4</v>
      </c>
      <c r="G65" s="158">
        <f t="shared" si="2"/>
        <v>840.23668639053267</v>
      </c>
      <c r="H65" s="202">
        <v>7</v>
      </c>
      <c r="I65" s="160" t="s">
        <v>194</v>
      </c>
    </row>
    <row r="66" spans="1:9" ht="18.75" customHeight="1" x14ac:dyDescent="0.25">
      <c r="A66" s="15">
        <v>8</v>
      </c>
      <c r="B66" s="76" t="s">
        <v>60</v>
      </c>
      <c r="C66" s="77" t="s">
        <v>2</v>
      </c>
      <c r="D66" s="40" t="s">
        <v>238</v>
      </c>
      <c r="E66" s="13" t="s">
        <v>22</v>
      </c>
      <c r="F66" s="95">
        <v>33</v>
      </c>
      <c r="G66" s="158">
        <f t="shared" si="2"/>
        <v>828.4023668639054</v>
      </c>
      <c r="H66" s="202">
        <v>8</v>
      </c>
      <c r="I66" s="92" t="s">
        <v>24</v>
      </c>
    </row>
    <row r="67" spans="1:9" ht="18.75" customHeight="1" x14ac:dyDescent="0.25">
      <c r="A67" s="15">
        <v>9</v>
      </c>
      <c r="B67" s="80" t="s">
        <v>154</v>
      </c>
      <c r="C67" s="40">
        <v>2011</v>
      </c>
      <c r="D67" s="40" t="s">
        <v>237</v>
      </c>
      <c r="E67" s="94" t="s">
        <v>138</v>
      </c>
      <c r="F67" s="81">
        <v>33</v>
      </c>
      <c r="G67" s="158">
        <f t="shared" si="2"/>
        <v>828.4023668639054</v>
      </c>
      <c r="H67" s="202">
        <v>9</v>
      </c>
      <c r="I67" s="160" t="s">
        <v>185</v>
      </c>
    </row>
    <row r="68" spans="1:9" ht="18.75" customHeight="1" x14ac:dyDescent="0.25">
      <c r="A68" s="15">
        <v>10</v>
      </c>
      <c r="B68" s="80" t="s">
        <v>152</v>
      </c>
      <c r="C68" s="40">
        <v>2010</v>
      </c>
      <c r="D68" s="47" t="s">
        <v>238</v>
      </c>
      <c r="E68" s="94" t="s">
        <v>138</v>
      </c>
      <c r="F68" s="81">
        <v>32.6</v>
      </c>
      <c r="G68" s="158">
        <f t="shared" si="2"/>
        <v>816.56804733727813</v>
      </c>
      <c r="H68" s="202">
        <v>10</v>
      </c>
      <c r="I68" s="159" t="s">
        <v>195</v>
      </c>
    </row>
    <row r="69" spans="1:9" ht="18.75" customHeight="1" x14ac:dyDescent="0.25">
      <c r="A69" s="15">
        <v>11</v>
      </c>
      <c r="B69" s="80" t="s">
        <v>141</v>
      </c>
      <c r="C69" s="40">
        <v>2010</v>
      </c>
      <c r="D69" s="47" t="s">
        <v>238</v>
      </c>
      <c r="E69" s="94" t="s">
        <v>138</v>
      </c>
      <c r="F69" s="81">
        <v>30.9</v>
      </c>
      <c r="G69" s="158">
        <f t="shared" si="2"/>
        <v>766.27218934911252</v>
      </c>
      <c r="H69" s="202">
        <v>11</v>
      </c>
      <c r="I69" s="160" t="s">
        <v>185</v>
      </c>
    </row>
    <row r="70" spans="1:9" ht="18.75" customHeight="1" thickBot="1" x14ac:dyDescent="0.3">
      <c r="A70" s="98">
        <v>12</v>
      </c>
      <c r="B70" s="99" t="s">
        <v>54</v>
      </c>
      <c r="C70" s="96" t="s">
        <v>55</v>
      </c>
      <c r="D70" s="100" t="s">
        <v>237</v>
      </c>
      <c r="E70" s="228" t="s">
        <v>19</v>
      </c>
      <c r="F70" s="101">
        <v>30.8</v>
      </c>
      <c r="G70" s="230">
        <f t="shared" si="2"/>
        <v>763.31360946745565</v>
      </c>
      <c r="H70" s="203">
        <v>12</v>
      </c>
      <c r="I70" s="102" t="s">
        <v>7</v>
      </c>
    </row>
    <row r="71" spans="1:9" ht="18.75" customHeight="1" thickTop="1" x14ac:dyDescent="0.25">
      <c r="A71" s="35">
        <v>13</v>
      </c>
      <c r="B71" s="87" t="s">
        <v>131</v>
      </c>
      <c r="C71" s="89" t="s">
        <v>30</v>
      </c>
      <c r="D71" s="49" t="s">
        <v>238</v>
      </c>
      <c r="E71" s="86" t="s">
        <v>22</v>
      </c>
      <c r="F71" s="97">
        <v>28.5</v>
      </c>
      <c r="G71" s="224">
        <f t="shared" si="2"/>
        <v>695.26627218934914</v>
      </c>
      <c r="H71" s="6"/>
      <c r="I71" s="162" t="s">
        <v>25</v>
      </c>
    </row>
    <row r="72" spans="1:9" ht="18.75" customHeight="1" x14ac:dyDescent="0.25">
      <c r="A72" s="15">
        <v>14</v>
      </c>
      <c r="B72" s="76" t="s">
        <v>50</v>
      </c>
      <c r="C72" s="77" t="s">
        <v>46</v>
      </c>
      <c r="D72" s="40" t="s">
        <v>238</v>
      </c>
      <c r="E72" s="13" t="s">
        <v>19</v>
      </c>
      <c r="F72" s="44">
        <v>28.5</v>
      </c>
      <c r="G72" s="158">
        <f t="shared" si="2"/>
        <v>695.26627218934914</v>
      </c>
      <c r="H72" s="5"/>
      <c r="I72" s="92" t="s">
        <v>6</v>
      </c>
    </row>
    <row r="73" spans="1:9" ht="18.75" customHeight="1" x14ac:dyDescent="0.25">
      <c r="A73" s="15">
        <v>15</v>
      </c>
      <c r="B73" s="76" t="s">
        <v>36</v>
      </c>
      <c r="C73" s="93" t="s">
        <v>30</v>
      </c>
      <c r="D73" s="93" t="s">
        <v>151</v>
      </c>
      <c r="E73" s="13" t="s">
        <v>22</v>
      </c>
      <c r="F73" s="44">
        <v>26.6</v>
      </c>
      <c r="G73" s="158">
        <f t="shared" si="2"/>
        <v>639.0532544378699</v>
      </c>
      <c r="H73" s="5"/>
      <c r="I73" s="90" t="s">
        <v>25</v>
      </c>
    </row>
    <row r="74" spans="1:9" ht="18.75" customHeight="1" x14ac:dyDescent="0.25">
      <c r="A74" s="15">
        <v>16</v>
      </c>
      <c r="B74" s="80" t="s">
        <v>165</v>
      </c>
      <c r="C74" s="40">
        <v>2012</v>
      </c>
      <c r="D74" s="40" t="s">
        <v>129</v>
      </c>
      <c r="E74" s="94" t="s">
        <v>138</v>
      </c>
      <c r="F74" s="84">
        <v>26</v>
      </c>
      <c r="G74" s="158">
        <f t="shared" si="2"/>
        <v>621.30177514792899</v>
      </c>
      <c r="H74" s="5"/>
      <c r="I74" s="160" t="s">
        <v>185</v>
      </c>
    </row>
    <row r="75" spans="1:9" ht="18.75" customHeight="1" x14ac:dyDescent="0.25">
      <c r="A75" s="15">
        <v>17</v>
      </c>
      <c r="B75" s="76" t="s">
        <v>56</v>
      </c>
      <c r="C75" s="93" t="s">
        <v>46</v>
      </c>
      <c r="D75" s="44" t="s">
        <v>151</v>
      </c>
      <c r="E75" s="13" t="s">
        <v>19</v>
      </c>
      <c r="F75" s="44">
        <v>25</v>
      </c>
      <c r="G75" s="158">
        <f t="shared" si="2"/>
        <v>591.71597633136105</v>
      </c>
      <c r="H75" s="5"/>
      <c r="I75" s="92" t="s">
        <v>13</v>
      </c>
    </row>
    <row r="76" spans="1:9" ht="18.75" customHeight="1" x14ac:dyDescent="0.25">
      <c r="A76" s="15">
        <v>18</v>
      </c>
      <c r="B76" s="76" t="s">
        <v>41</v>
      </c>
      <c r="C76" s="93" t="s">
        <v>40</v>
      </c>
      <c r="D76" s="44" t="s">
        <v>151</v>
      </c>
      <c r="E76" s="13" t="s">
        <v>22</v>
      </c>
      <c r="F76" s="44">
        <v>23.4</v>
      </c>
      <c r="G76" s="158">
        <f t="shared" si="2"/>
        <v>544.37869822485209</v>
      </c>
      <c r="H76" s="5"/>
      <c r="I76" s="92" t="s">
        <v>24</v>
      </c>
    </row>
    <row r="77" spans="1:9" ht="18.75" customHeight="1" x14ac:dyDescent="0.25">
      <c r="A77" s="15">
        <v>19</v>
      </c>
      <c r="B77" s="76" t="s">
        <v>82</v>
      </c>
      <c r="C77" s="93" t="s">
        <v>2</v>
      </c>
      <c r="D77" s="44" t="s">
        <v>151</v>
      </c>
      <c r="E77" s="13" t="s">
        <v>45</v>
      </c>
      <c r="F77" s="44">
        <v>22.6</v>
      </c>
      <c r="G77" s="212">
        <f t="shared" si="2"/>
        <v>520.71005917159766</v>
      </c>
      <c r="H77" s="5"/>
      <c r="I77" s="92" t="s">
        <v>6</v>
      </c>
    </row>
    <row r="78" spans="1:9" ht="18.75" customHeight="1" x14ac:dyDescent="0.25">
      <c r="A78" s="15">
        <v>20</v>
      </c>
      <c r="B78" s="76" t="s">
        <v>77</v>
      </c>
      <c r="C78" s="77" t="s">
        <v>67</v>
      </c>
      <c r="D78" s="40" t="s">
        <v>237</v>
      </c>
      <c r="E78" s="13" t="s">
        <v>22</v>
      </c>
      <c r="F78" s="44">
        <v>22.2</v>
      </c>
      <c r="G78" s="158">
        <f t="shared" si="2"/>
        <v>508.87573964497045</v>
      </c>
      <c r="H78" s="5"/>
      <c r="I78" s="92" t="s">
        <v>25</v>
      </c>
    </row>
    <row r="79" spans="1:9" ht="18.75" customHeight="1" x14ac:dyDescent="0.25">
      <c r="A79" s="15">
        <v>21</v>
      </c>
      <c r="B79" s="76" t="s">
        <v>28</v>
      </c>
      <c r="C79" s="77" t="s">
        <v>30</v>
      </c>
      <c r="D79" s="93" t="s">
        <v>151</v>
      </c>
      <c r="E79" s="13" t="s">
        <v>15</v>
      </c>
      <c r="F79" s="44">
        <v>21.5</v>
      </c>
      <c r="G79" s="158">
        <f t="shared" si="2"/>
        <v>488.16568047337284</v>
      </c>
      <c r="H79" s="5"/>
      <c r="I79" s="92" t="s">
        <v>17</v>
      </c>
    </row>
    <row r="80" spans="1:9" ht="18.75" customHeight="1" x14ac:dyDescent="0.25">
      <c r="A80" s="15">
        <v>22</v>
      </c>
      <c r="B80" s="76" t="s">
        <v>83</v>
      </c>
      <c r="C80" s="77" t="s">
        <v>30</v>
      </c>
      <c r="D80" s="93" t="s">
        <v>151</v>
      </c>
      <c r="E80" s="13" t="s">
        <v>45</v>
      </c>
      <c r="F80" s="44">
        <v>20.399999999999999</v>
      </c>
      <c r="G80" s="158">
        <f t="shared" si="2"/>
        <v>455.62130177514791</v>
      </c>
      <c r="H80" s="5"/>
      <c r="I80" s="92" t="s">
        <v>6</v>
      </c>
    </row>
    <row r="81" spans="1:9" ht="18.75" customHeight="1" x14ac:dyDescent="0.25">
      <c r="A81" s="15">
        <v>23</v>
      </c>
      <c r="B81" s="76" t="s">
        <v>84</v>
      </c>
      <c r="C81" s="77" t="s">
        <v>46</v>
      </c>
      <c r="D81" s="44" t="s">
        <v>151</v>
      </c>
      <c r="E81" s="13" t="s">
        <v>11</v>
      </c>
      <c r="F81" s="44">
        <v>18.3</v>
      </c>
      <c r="G81" s="158">
        <f t="shared" si="2"/>
        <v>393.49112426035504</v>
      </c>
      <c r="H81" s="5"/>
      <c r="I81" s="92" t="s">
        <v>13</v>
      </c>
    </row>
    <row r="82" spans="1:9" ht="18.75" customHeight="1" x14ac:dyDescent="0.25">
      <c r="A82" s="15">
        <v>24</v>
      </c>
      <c r="B82" s="80" t="s">
        <v>164</v>
      </c>
      <c r="C82" s="40">
        <v>2012</v>
      </c>
      <c r="D82" s="40" t="s">
        <v>237</v>
      </c>
      <c r="E82" s="94" t="s">
        <v>138</v>
      </c>
      <c r="F82" s="84">
        <v>17.8</v>
      </c>
      <c r="G82" s="158">
        <f t="shared" si="2"/>
        <v>378.69822485207106</v>
      </c>
      <c r="H82" s="5"/>
      <c r="I82" s="160" t="s">
        <v>185</v>
      </c>
    </row>
    <row r="83" spans="1:9" ht="18.75" customHeight="1" x14ac:dyDescent="0.25">
      <c r="A83" s="15">
        <v>25</v>
      </c>
      <c r="B83" s="76" t="s">
        <v>52</v>
      </c>
      <c r="C83" s="77" t="s">
        <v>46</v>
      </c>
      <c r="D83" s="44" t="s">
        <v>151</v>
      </c>
      <c r="E83" s="13" t="s">
        <v>15</v>
      </c>
      <c r="F83" s="44">
        <v>12.9</v>
      </c>
      <c r="G83" s="158">
        <f t="shared" si="2"/>
        <v>233.72781065088759</v>
      </c>
      <c r="H83" s="5"/>
      <c r="I83" s="92" t="s">
        <v>3</v>
      </c>
    </row>
    <row r="84" spans="1:9" ht="18.75" customHeight="1" x14ac:dyDescent="0.25">
      <c r="A84" s="15">
        <v>26</v>
      </c>
      <c r="B84" s="80" t="s">
        <v>166</v>
      </c>
      <c r="C84" s="40">
        <v>2014</v>
      </c>
      <c r="D84" s="40" t="s">
        <v>167</v>
      </c>
      <c r="E84" s="94" t="s">
        <v>138</v>
      </c>
      <c r="F84" s="84">
        <v>12.5</v>
      </c>
      <c r="G84" s="158">
        <f t="shared" si="2"/>
        <v>221.89349112426038</v>
      </c>
      <c r="H84" s="5"/>
      <c r="I84" s="160" t="s">
        <v>185</v>
      </c>
    </row>
    <row r="85" spans="1:9" ht="18.75" customHeight="1" x14ac:dyDescent="0.25">
      <c r="A85" s="15">
        <v>27</v>
      </c>
      <c r="B85" s="80" t="s">
        <v>163</v>
      </c>
      <c r="C85" s="40">
        <v>2013</v>
      </c>
      <c r="D85" s="47" t="s">
        <v>237</v>
      </c>
      <c r="E85" s="94" t="s">
        <v>138</v>
      </c>
      <c r="F85" s="81">
        <v>12.4</v>
      </c>
      <c r="G85" s="158">
        <f t="shared" si="2"/>
        <v>218.93491124260356</v>
      </c>
      <c r="H85" s="5"/>
      <c r="I85" s="160" t="s">
        <v>185</v>
      </c>
    </row>
    <row r="86" spans="1:9" ht="18.75" customHeight="1" x14ac:dyDescent="0.25">
      <c r="A86" s="15">
        <v>28</v>
      </c>
      <c r="B86" s="76" t="s">
        <v>79</v>
      </c>
      <c r="C86" s="77" t="s">
        <v>55</v>
      </c>
      <c r="D86" s="40" t="s">
        <v>237</v>
      </c>
      <c r="E86" s="13" t="s">
        <v>22</v>
      </c>
      <c r="F86" s="44">
        <v>11.4</v>
      </c>
      <c r="G86" s="158">
        <f t="shared" si="2"/>
        <v>189.34911242603553</v>
      </c>
      <c r="H86" s="5"/>
      <c r="I86" s="92" t="s">
        <v>25</v>
      </c>
    </row>
    <row r="87" spans="1:9" ht="15.75" x14ac:dyDescent="0.25">
      <c r="A87" s="17"/>
      <c r="B87" s="19"/>
      <c r="C87" s="439"/>
      <c r="D87" s="442"/>
      <c r="E87" s="25"/>
      <c r="F87" s="218"/>
      <c r="G87" s="38"/>
      <c r="H87" s="219"/>
      <c r="I87" s="20"/>
    </row>
    <row r="88" spans="1:9" ht="15.75" x14ac:dyDescent="0.25">
      <c r="A88" s="17"/>
      <c r="B88" s="19"/>
      <c r="C88" s="439"/>
      <c r="D88" s="442"/>
      <c r="E88" s="25"/>
      <c r="F88" s="218"/>
      <c r="G88" s="38"/>
      <c r="H88" s="219"/>
      <c r="I88" s="20"/>
    </row>
    <row r="89" spans="1:9" ht="15.75" x14ac:dyDescent="0.25">
      <c r="A89" s="17"/>
      <c r="B89" s="19"/>
      <c r="C89" s="439"/>
      <c r="D89" s="442"/>
      <c r="E89" s="25"/>
      <c r="F89" s="218"/>
      <c r="G89" s="38"/>
      <c r="H89" s="219"/>
      <c r="I89" s="20"/>
    </row>
    <row r="90" spans="1:9" ht="15.75" x14ac:dyDescent="0.25">
      <c r="A90" s="17"/>
      <c r="B90" s="19"/>
      <c r="C90" s="439"/>
      <c r="D90" s="442"/>
      <c r="E90" s="25"/>
      <c r="F90" s="218"/>
      <c r="G90" s="38"/>
      <c r="H90" s="219"/>
      <c r="I90" s="20"/>
    </row>
    <row r="91" spans="1:9" ht="15.75" x14ac:dyDescent="0.25">
      <c r="A91" s="17"/>
      <c r="B91" s="19"/>
      <c r="C91" s="439"/>
      <c r="D91" s="442"/>
      <c r="E91" s="25"/>
      <c r="F91" s="218"/>
      <c r="G91" s="38"/>
      <c r="H91" s="219"/>
      <c r="I91" s="20"/>
    </row>
    <row r="92" spans="1:9" ht="15.75" x14ac:dyDescent="0.25">
      <c r="A92" s="17"/>
      <c r="B92" s="19"/>
      <c r="C92" s="439"/>
      <c r="D92" s="442"/>
      <c r="E92" s="25"/>
      <c r="F92" s="218"/>
      <c r="G92" s="38"/>
      <c r="H92" s="219"/>
      <c r="I92" s="20"/>
    </row>
    <row r="93" spans="1:9" ht="15.75" x14ac:dyDescent="0.25">
      <c r="A93" s="17"/>
      <c r="B93" s="19"/>
      <c r="C93" s="439"/>
      <c r="D93" s="442"/>
      <c r="E93" s="25"/>
      <c r="F93" s="218"/>
      <c r="G93" s="38"/>
      <c r="H93" s="219"/>
      <c r="I93" s="20"/>
    </row>
    <row r="94" spans="1:9" ht="15.75" x14ac:dyDescent="0.25">
      <c r="A94" s="17"/>
      <c r="B94" s="19"/>
      <c r="C94" s="439"/>
      <c r="D94" s="442"/>
      <c r="E94" s="25"/>
      <c r="F94" s="218"/>
      <c r="G94" s="38"/>
      <c r="H94" s="219"/>
      <c r="I94" s="20"/>
    </row>
    <row r="95" spans="1:9" ht="15.75" x14ac:dyDescent="0.25">
      <c r="A95" s="479"/>
      <c r="B95" s="480"/>
      <c r="C95" s="440"/>
      <c r="D95" s="442"/>
      <c r="E95" s="481"/>
      <c r="F95" s="438"/>
      <c r="G95" s="482"/>
      <c r="H95" s="483"/>
      <c r="I95" s="484"/>
    </row>
    <row r="96" spans="1:9" ht="15" x14ac:dyDescent="0.25">
      <c r="A96" s="529" t="s">
        <v>241</v>
      </c>
      <c r="B96" s="529"/>
      <c r="C96" s="529"/>
      <c r="D96" s="529"/>
      <c r="E96" s="529"/>
      <c r="F96" s="529"/>
      <c r="G96" s="529"/>
      <c r="H96" s="529"/>
      <c r="I96" s="529"/>
    </row>
    <row r="97" spans="1:10" ht="15" x14ac:dyDescent="0.25">
      <c r="A97" s="529" t="s">
        <v>245</v>
      </c>
      <c r="B97" s="529"/>
      <c r="C97" s="529"/>
      <c r="D97" s="529"/>
      <c r="E97" s="529"/>
      <c r="F97" s="529"/>
      <c r="G97" s="529"/>
      <c r="H97" s="529"/>
      <c r="I97" s="529"/>
    </row>
    <row r="98" spans="1:10" ht="15.75" customHeight="1" x14ac:dyDescent="0.25">
      <c r="A98" s="525" t="s">
        <v>242</v>
      </c>
      <c r="B98" s="525"/>
      <c r="C98" s="525"/>
      <c r="D98" s="525"/>
      <c r="E98" s="525"/>
      <c r="F98" s="525"/>
      <c r="G98" s="525"/>
      <c r="H98" s="525"/>
      <c r="I98" s="525"/>
    </row>
    <row r="99" spans="1:10" ht="15.75" x14ac:dyDescent="0.25">
      <c r="A99" s="525" t="s">
        <v>243</v>
      </c>
      <c r="B99" s="525"/>
      <c r="C99" s="525"/>
      <c r="D99" s="525"/>
      <c r="E99" s="525"/>
      <c r="F99" s="525"/>
      <c r="G99" s="525"/>
      <c r="H99" s="525"/>
      <c r="I99" s="525"/>
    </row>
    <row r="100" spans="1:10" ht="15.75" x14ac:dyDescent="0.25">
      <c r="A100" s="128"/>
      <c r="B100" s="165" t="s">
        <v>161</v>
      </c>
      <c r="C100" s="164"/>
      <c r="D100" s="179" t="s">
        <v>240</v>
      </c>
      <c r="E100" s="166"/>
      <c r="F100" s="164"/>
      <c r="G100" s="163" t="s">
        <v>85</v>
      </c>
      <c r="H100" s="164"/>
      <c r="I100" s="164"/>
    </row>
    <row r="101" spans="1:10" s="2" customFormat="1" ht="15.75" x14ac:dyDescent="0.25">
      <c r="A101" s="172"/>
      <c r="B101" s="173" t="s">
        <v>130</v>
      </c>
      <c r="C101" s="537" t="s">
        <v>134</v>
      </c>
      <c r="D101" s="538" t="s">
        <v>135</v>
      </c>
      <c r="E101" s="538" t="s">
        <v>136</v>
      </c>
      <c r="F101" s="532" t="s">
        <v>162</v>
      </c>
      <c r="G101" s="532"/>
      <c r="H101" s="532"/>
      <c r="I101" s="532"/>
      <c r="J101"/>
    </row>
    <row r="102" spans="1:10" s="2" customFormat="1" ht="15" x14ac:dyDescent="0.25">
      <c r="A102" s="547" t="s">
        <v>235</v>
      </c>
      <c r="B102" s="539" t="s">
        <v>236</v>
      </c>
      <c r="C102" s="537"/>
      <c r="D102" s="538"/>
      <c r="E102" s="538"/>
      <c r="F102" s="533" t="s">
        <v>244</v>
      </c>
      <c r="G102" s="534" t="s">
        <v>143</v>
      </c>
      <c r="H102" s="534" t="s">
        <v>144</v>
      </c>
      <c r="I102" s="536" t="s">
        <v>145</v>
      </c>
      <c r="J102"/>
    </row>
    <row r="103" spans="1:10" s="2" customFormat="1" ht="15" x14ac:dyDescent="0.25">
      <c r="A103" s="547"/>
      <c r="B103" s="539"/>
      <c r="C103" s="537"/>
      <c r="D103" s="538"/>
      <c r="E103" s="538"/>
      <c r="F103" s="533"/>
      <c r="G103" s="534"/>
      <c r="H103" s="534"/>
      <c r="I103" s="536"/>
      <c r="J103"/>
    </row>
    <row r="104" spans="1:10" s="2" customFormat="1" x14ac:dyDescent="0.3">
      <c r="A104" s="16"/>
      <c r="B104" s="80" t="s">
        <v>154</v>
      </c>
      <c r="C104" s="41">
        <v>2011</v>
      </c>
      <c r="D104" s="36" t="s">
        <v>129</v>
      </c>
      <c r="E104" s="94" t="s">
        <v>138</v>
      </c>
      <c r="F104" s="103" t="s">
        <v>196</v>
      </c>
      <c r="G104" s="106">
        <v>1000</v>
      </c>
      <c r="H104" s="197">
        <v>1</v>
      </c>
      <c r="I104" s="160" t="s">
        <v>185</v>
      </c>
      <c r="J104"/>
    </row>
    <row r="105" spans="1:10" s="2" customFormat="1" x14ac:dyDescent="0.3">
      <c r="A105" s="16"/>
      <c r="B105" s="76" t="s">
        <v>54</v>
      </c>
      <c r="C105" s="45" t="s">
        <v>55</v>
      </c>
      <c r="D105" s="40" t="s">
        <v>129</v>
      </c>
      <c r="E105" s="16" t="s">
        <v>19</v>
      </c>
      <c r="F105" s="22">
        <v>30.8</v>
      </c>
      <c r="G105" s="107">
        <f>(F105-2)*1000/31</f>
        <v>929.0322580645161</v>
      </c>
      <c r="H105" s="198">
        <v>2</v>
      </c>
      <c r="I105" s="92" t="s">
        <v>7</v>
      </c>
      <c r="J105"/>
    </row>
    <row r="106" spans="1:10" s="2" customFormat="1" x14ac:dyDescent="0.3">
      <c r="A106" s="16"/>
      <c r="B106" s="80" t="s">
        <v>165</v>
      </c>
      <c r="C106" s="41">
        <v>2011</v>
      </c>
      <c r="D106" s="40" t="s">
        <v>129</v>
      </c>
      <c r="E106" s="94" t="s">
        <v>138</v>
      </c>
      <c r="F106" s="104">
        <v>26</v>
      </c>
      <c r="G106" s="107">
        <f>(F106-2)*1000/31</f>
        <v>774.19354838709683</v>
      </c>
      <c r="H106" s="199">
        <v>3</v>
      </c>
      <c r="I106" s="160" t="s">
        <v>185</v>
      </c>
      <c r="J106"/>
    </row>
    <row r="107" spans="1:10" s="2" customFormat="1" x14ac:dyDescent="0.3">
      <c r="A107" s="16"/>
      <c r="B107" s="76" t="s">
        <v>77</v>
      </c>
      <c r="C107" s="45" t="s">
        <v>67</v>
      </c>
      <c r="D107" s="40" t="s">
        <v>129</v>
      </c>
      <c r="E107" s="13" t="s">
        <v>22</v>
      </c>
      <c r="F107" s="22">
        <v>22.2</v>
      </c>
      <c r="G107" s="107">
        <f t="shared" ref="G107:G111" si="3">(F107-2)*1000/31</f>
        <v>651.61290322580646</v>
      </c>
      <c r="H107" s="200">
        <v>4</v>
      </c>
      <c r="I107" s="92" t="s">
        <v>25</v>
      </c>
      <c r="J107"/>
    </row>
    <row r="108" spans="1:10" s="2" customFormat="1" x14ac:dyDescent="0.3">
      <c r="A108" s="16"/>
      <c r="B108" s="80" t="s">
        <v>164</v>
      </c>
      <c r="C108" s="41">
        <v>2012</v>
      </c>
      <c r="D108" s="40" t="s">
        <v>129</v>
      </c>
      <c r="E108" s="94" t="s">
        <v>138</v>
      </c>
      <c r="F108" s="105">
        <v>17.8</v>
      </c>
      <c r="G108" s="107">
        <f t="shared" si="3"/>
        <v>509.67741935483872</v>
      </c>
      <c r="H108" s="201">
        <v>5</v>
      </c>
      <c r="I108" s="160" t="s">
        <v>185</v>
      </c>
      <c r="J108"/>
    </row>
    <row r="109" spans="1:10" s="2" customFormat="1" x14ac:dyDescent="0.3">
      <c r="A109" s="16"/>
      <c r="B109" s="53" t="s">
        <v>166</v>
      </c>
      <c r="C109" s="36">
        <v>2014</v>
      </c>
      <c r="D109" s="36" t="s">
        <v>167</v>
      </c>
      <c r="E109" s="94" t="s">
        <v>138</v>
      </c>
      <c r="F109" s="105">
        <v>12.5</v>
      </c>
      <c r="G109" s="107">
        <f t="shared" si="3"/>
        <v>338.70967741935482</v>
      </c>
      <c r="H109" s="202">
        <v>6</v>
      </c>
      <c r="I109" s="160" t="s">
        <v>185</v>
      </c>
      <c r="J109"/>
    </row>
    <row r="110" spans="1:10" s="2" customFormat="1" x14ac:dyDescent="0.3">
      <c r="A110" s="16"/>
      <c r="B110" s="53" t="s">
        <v>163</v>
      </c>
      <c r="C110" s="36">
        <v>2013</v>
      </c>
      <c r="D110" s="55" t="s">
        <v>129</v>
      </c>
      <c r="E110" s="94" t="s">
        <v>138</v>
      </c>
      <c r="F110" s="105">
        <v>12.4</v>
      </c>
      <c r="G110" s="107">
        <f t="shared" si="3"/>
        <v>335.48387096774195</v>
      </c>
      <c r="H110" s="202">
        <v>7</v>
      </c>
      <c r="I110" s="160" t="s">
        <v>185</v>
      </c>
      <c r="J110"/>
    </row>
    <row r="111" spans="1:10" s="2" customFormat="1" x14ac:dyDescent="0.3">
      <c r="A111" s="16"/>
      <c r="B111" s="76" t="s">
        <v>79</v>
      </c>
      <c r="C111" s="45" t="s">
        <v>55</v>
      </c>
      <c r="D111" s="40" t="s">
        <v>129</v>
      </c>
      <c r="E111" s="13" t="s">
        <v>22</v>
      </c>
      <c r="F111" s="22">
        <v>11.4</v>
      </c>
      <c r="G111" s="107">
        <f t="shared" si="3"/>
        <v>303.22580645161293</v>
      </c>
      <c r="H111" s="202">
        <v>8</v>
      </c>
      <c r="I111" s="92" t="s">
        <v>25</v>
      </c>
      <c r="J111"/>
    </row>
    <row r="112" spans="1:10" s="2" customFormat="1" x14ac:dyDescent="0.25">
      <c r="A112" s="23"/>
      <c r="B112" s="19"/>
      <c r="C112" s="23"/>
      <c r="D112" s="23"/>
      <c r="E112" s="23"/>
      <c r="F112" s="24"/>
      <c r="G112" s="24"/>
      <c r="H112"/>
      <c r="I112" s="17"/>
      <c r="J112"/>
    </row>
    <row r="113" spans="1:10" s="2" customFormat="1" x14ac:dyDescent="0.25">
      <c r="A113" s="23"/>
      <c r="B113" s="19"/>
      <c r="C113" s="23"/>
      <c r="D113" s="23"/>
      <c r="E113" s="23"/>
      <c r="F113" s="24"/>
      <c r="G113" s="24"/>
      <c r="H113"/>
      <c r="I113" s="17"/>
      <c r="J113"/>
    </row>
    <row r="114" spans="1:10" s="2" customFormat="1" x14ac:dyDescent="0.25">
      <c r="A114" s="23"/>
      <c r="B114" s="19"/>
      <c r="C114" s="23"/>
      <c r="D114" s="23"/>
      <c r="E114" s="23"/>
      <c r="F114" s="24"/>
      <c r="G114" s="24"/>
      <c r="H114"/>
      <c r="I114" s="17"/>
      <c r="J114"/>
    </row>
    <row r="115" spans="1:10" s="2" customFormat="1" x14ac:dyDescent="0.25">
      <c r="A115" s="23"/>
      <c r="B115" s="19"/>
      <c r="C115" s="23"/>
      <c r="D115" s="23"/>
      <c r="E115" s="23"/>
      <c r="F115" s="24"/>
      <c r="G115" s="24"/>
      <c r="H115"/>
      <c r="I115" s="17"/>
      <c r="J115"/>
    </row>
    <row r="116" spans="1:10" s="2" customFormat="1" x14ac:dyDescent="0.25">
      <c r="A116" s="23"/>
      <c r="B116" s="19"/>
      <c r="C116" s="23"/>
      <c r="D116" s="23"/>
      <c r="E116" s="23"/>
      <c r="F116" s="24"/>
      <c r="G116" s="24"/>
      <c r="H116" s="30"/>
      <c r="I116" s="17"/>
      <c r="J116"/>
    </row>
    <row r="117" spans="1:10" s="2" customFormat="1" x14ac:dyDescent="0.25">
      <c r="A117" s="23"/>
      <c r="B117" s="19"/>
      <c r="C117" s="23"/>
      <c r="D117" s="23"/>
      <c r="E117" s="23"/>
      <c r="F117" s="24"/>
      <c r="G117" s="24"/>
      <c r="H117" s="30"/>
      <c r="I117" s="17"/>
      <c r="J117"/>
    </row>
    <row r="118" spans="1:10" s="2" customFormat="1" x14ac:dyDescent="0.25">
      <c r="A118" s="23"/>
      <c r="B118" s="19"/>
      <c r="C118" s="23"/>
      <c r="D118" s="23"/>
      <c r="E118" s="23"/>
      <c r="F118" s="24"/>
      <c r="G118" s="24"/>
      <c r="H118" s="30"/>
      <c r="I118" s="17"/>
      <c r="J118"/>
    </row>
    <row r="119" spans="1:10" s="2" customFormat="1" x14ac:dyDescent="0.25">
      <c r="A119" s="23"/>
      <c r="B119" s="19"/>
      <c r="C119" s="23"/>
      <c r="D119" s="23"/>
      <c r="E119" s="23"/>
      <c r="F119" s="24"/>
      <c r="G119" s="24"/>
      <c r="H119" s="30"/>
      <c r="I119" s="17"/>
      <c r="J119"/>
    </row>
    <row r="120" spans="1:10" s="2" customFormat="1" x14ac:dyDescent="0.25">
      <c r="A120" s="23"/>
      <c r="B120" s="19"/>
      <c r="C120" s="23"/>
      <c r="D120" s="23"/>
      <c r="E120" s="23"/>
      <c r="F120" s="24"/>
      <c r="G120" s="24"/>
      <c r="H120" s="30"/>
      <c r="I120" s="17"/>
      <c r="J120"/>
    </row>
    <row r="121" spans="1:10" s="2" customFormat="1" x14ac:dyDescent="0.25">
      <c r="A121" s="23"/>
      <c r="B121" s="19"/>
      <c r="C121" s="23"/>
      <c r="D121" s="23"/>
      <c r="E121" s="23"/>
      <c r="F121" s="24"/>
      <c r="G121" s="24"/>
      <c r="H121" s="30"/>
      <c r="I121" s="17"/>
      <c r="J121"/>
    </row>
    <row r="122" spans="1:10" s="2" customFormat="1" x14ac:dyDescent="0.25">
      <c r="A122" s="23"/>
      <c r="B122" s="19"/>
      <c r="C122" s="23"/>
      <c r="D122" s="23"/>
      <c r="E122" s="23"/>
      <c r="F122" s="24"/>
      <c r="G122" s="24"/>
      <c r="H122" s="30"/>
      <c r="I122" s="17"/>
      <c r="J122"/>
    </row>
    <row r="123" spans="1:10" s="2" customFormat="1" x14ac:dyDescent="0.25">
      <c r="A123" s="23"/>
      <c r="B123" s="19"/>
      <c r="C123" s="23"/>
      <c r="D123" s="23"/>
      <c r="E123" s="23"/>
      <c r="F123" s="24"/>
      <c r="G123" s="24"/>
      <c r="H123" s="30"/>
      <c r="I123" s="17"/>
      <c r="J123"/>
    </row>
    <row r="124" spans="1:10" s="2" customFormat="1" x14ac:dyDescent="0.25">
      <c r="A124" s="23"/>
      <c r="B124" s="19"/>
      <c r="C124" s="23"/>
      <c r="D124" s="23"/>
      <c r="E124" s="23"/>
      <c r="F124" s="24"/>
      <c r="G124" s="24"/>
      <c r="H124" s="30"/>
      <c r="I124" s="17"/>
      <c r="J124"/>
    </row>
    <row r="125" spans="1:10" s="2" customFormat="1" x14ac:dyDescent="0.25">
      <c r="A125" s="23"/>
      <c r="B125" s="19"/>
      <c r="C125" s="23"/>
      <c r="D125" s="23"/>
      <c r="E125" s="23"/>
      <c r="F125" s="24"/>
      <c r="G125" s="24"/>
      <c r="H125" s="30"/>
      <c r="I125" s="17"/>
      <c r="J125"/>
    </row>
    <row r="126" spans="1:10" s="2" customFormat="1" x14ac:dyDescent="0.25">
      <c r="A126" s="23"/>
      <c r="B126" s="19"/>
      <c r="C126" s="23"/>
      <c r="D126" s="23"/>
      <c r="E126" s="23"/>
      <c r="F126" s="24"/>
      <c r="G126" s="24"/>
      <c r="H126" s="30"/>
      <c r="I126" s="17"/>
      <c r="J126"/>
    </row>
    <row r="127" spans="1:10" s="2" customFormat="1" x14ac:dyDescent="0.25">
      <c r="A127" s="23"/>
      <c r="B127" s="19"/>
      <c r="C127" s="23"/>
      <c r="D127" s="23"/>
      <c r="E127" s="23"/>
      <c r="F127" s="24"/>
      <c r="G127" s="24"/>
      <c r="H127" s="30"/>
      <c r="I127" s="17"/>
      <c r="J127"/>
    </row>
    <row r="128" spans="1:10" s="2" customFormat="1" x14ac:dyDescent="0.25">
      <c r="A128" s="23"/>
      <c r="B128" s="19"/>
      <c r="C128" s="23"/>
      <c r="D128" s="23"/>
      <c r="E128" s="23"/>
      <c r="F128" s="24"/>
      <c r="G128" s="24"/>
      <c r="H128" s="30"/>
      <c r="I128" s="17"/>
      <c r="J128"/>
    </row>
    <row r="129" spans="1:10" s="2" customFormat="1" x14ac:dyDescent="0.25">
      <c r="A129" s="23"/>
      <c r="B129" s="19"/>
      <c r="C129" s="23"/>
      <c r="D129" s="23"/>
      <c r="E129" s="23"/>
      <c r="F129" s="24"/>
      <c r="G129" s="24"/>
      <c r="H129" s="30"/>
      <c r="I129" s="17"/>
      <c r="J129"/>
    </row>
    <row r="130" spans="1:10" s="2" customFormat="1" x14ac:dyDescent="0.25">
      <c r="A130" s="23"/>
      <c r="B130" s="19"/>
      <c r="C130" s="23"/>
      <c r="D130" s="23"/>
      <c r="E130" s="23"/>
      <c r="F130" s="24"/>
      <c r="G130" s="24"/>
      <c r="H130" s="30"/>
      <c r="I130" s="17"/>
      <c r="J130"/>
    </row>
    <row r="131" spans="1:10" s="2" customFormat="1" x14ac:dyDescent="0.25">
      <c r="A131" s="23"/>
      <c r="B131" s="19"/>
      <c r="C131" s="23"/>
      <c r="D131" s="23"/>
      <c r="E131" s="23"/>
      <c r="F131" s="24"/>
      <c r="G131" s="24"/>
      <c r="H131" s="30"/>
      <c r="I131" s="17"/>
      <c r="J131"/>
    </row>
    <row r="132" spans="1:10" s="2" customFormat="1" x14ac:dyDescent="0.25">
      <c r="A132" s="23"/>
      <c r="B132" s="19"/>
      <c r="C132" s="23"/>
      <c r="D132" s="23"/>
      <c r="E132" s="23"/>
      <c r="F132" s="24"/>
      <c r="G132" s="24"/>
      <c r="H132" s="30"/>
      <c r="I132" s="17"/>
      <c r="J132"/>
    </row>
    <row r="133" spans="1:10" s="2" customFormat="1" x14ac:dyDescent="0.25">
      <c r="A133" s="23"/>
      <c r="B133" s="19"/>
      <c r="C133" s="23"/>
      <c r="D133" s="23"/>
      <c r="E133" s="23"/>
      <c r="F133" s="24"/>
      <c r="G133" s="24"/>
      <c r="H133" s="30"/>
      <c r="I133" s="17"/>
      <c r="J133"/>
    </row>
    <row r="134" spans="1:10" s="2" customFormat="1" x14ac:dyDescent="0.25">
      <c r="A134" s="23"/>
      <c r="B134" s="19"/>
      <c r="C134" s="23"/>
      <c r="D134" s="23"/>
      <c r="E134" s="23"/>
      <c r="F134" s="24"/>
      <c r="G134" s="24"/>
      <c r="H134" s="30"/>
      <c r="I134" s="17"/>
      <c r="J134"/>
    </row>
    <row r="135" spans="1:10" s="2" customFormat="1" x14ac:dyDescent="0.25">
      <c r="A135" s="23"/>
      <c r="B135" s="19"/>
      <c r="C135" s="23"/>
      <c r="D135" s="23"/>
      <c r="E135" s="23"/>
      <c r="F135" s="24"/>
      <c r="G135" s="24"/>
      <c r="H135" s="30"/>
      <c r="I135" s="17"/>
      <c r="J135"/>
    </row>
    <row r="136" spans="1:10" s="2" customFormat="1" x14ac:dyDescent="0.25">
      <c r="A136" s="23"/>
      <c r="B136" s="19"/>
      <c r="C136" s="23"/>
      <c r="D136" s="23"/>
      <c r="E136" s="23"/>
      <c r="F136" s="24"/>
      <c r="G136" s="24"/>
      <c r="H136" s="30"/>
      <c r="I136" s="17"/>
      <c r="J136"/>
    </row>
    <row r="137" spans="1:10" s="2" customFormat="1" x14ac:dyDescent="0.25">
      <c r="A137" s="23"/>
      <c r="B137" s="19"/>
      <c r="C137" s="23"/>
      <c r="D137" s="23"/>
      <c r="E137" s="23"/>
      <c r="F137" s="24"/>
      <c r="G137" s="24"/>
      <c r="H137" s="30"/>
      <c r="I137" s="17"/>
      <c r="J137"/>
    </row>
    <row r="138" spans="1:10" s="2" customFormat="1" x14ac:dyDescent="0.25">
      <c r="A138" s="23"/>
      <c r="B138" s="19"/>
      <c r="C138" s="23"/>
      <c r="D138" s="23"/>
      <c r="E138" s="23"/>
      <c r="F138" s="24"/>
      <c r="G138" s="24"/>
      <c r="H138" s="30"/>
      <c r="I138" s="17"/>
      <c r="J138"/>
    </row>
    <row r="139" spans="1:10" s="2" customFormat="1" x14ac:dyDescent="0.25">
      <c r="A139" s="23"/>
      <c r="B139" s="19"/>
      <c r="C139" s="23"/>
      <c r="D139" s="23"/>
      <c r="E139" s="23"/>
      <c r="F139" s="24"/>
      <c r="G139" s="24"/>
      <c r="H139" s="30"/>
      <c r="I139" s="17"/>
      <c r="J139"/>
    </row>
    <row r="140" spans="1:10" s="2" customFormat="1" x14ac:dyDescent="0.25">
      <c r="A140" s="23"/>
      <c r="B140" s="19"/>
      <c r="C140" s="23"/>
      <c r="D140" s="23"/>
      <c r="E140" s="23"/>
      <c r="F140" s="24"/>
      <c r="G140" s="24"/>
      <c r="H140" s="30"/>
      <c r="I140" s="17"/>
      <c r="J140"/>
    </row>
    <row r="141" spans="1:10" s="2" customFormat="1" x14ac:dyDescent="0.25">
      <c r="A141" s="23"/>
      <c r="B141" s="19"/>
      <c r="C141" s="23"/>
      <c r="D141" s="23"/>
      <c r="E141" s="23"/>
      <c r="F141" s="24"/>
      <c r="G141" s="24"/>
      <c r="H141" s="30"/>
      <c r="I141" s="17"/>
      <c r="J141"/>
    </row>
    <row r="142" spans="1:10" s="2" customFormat="1" x14ac:dyDescent="0.25">
      <c r="A142" s="23"/>
      <c r="B142" s="19"/>
      <c r="C142" s="23"/>
      <c r="D142" s="23"/>
      <c r="E142" s="23"/>
      <c r="F142" s="24"/>
      <c r="G142" s="24"/>
      <c r="H142" s="30"/>
      <c r="I142" s="17"/>
      <c r="J142"/>
    </row>
    <row r="143" spans="1:10" s="2" customFormat="1" x14ac:dyDescent="0.25">
      <c r="A143" s="23"/>
      <c r="B143" s="19"/>
      <c r="C143" s="23"/>
      <c r="D143" s="23"/>
      <c r="E143" s="23"/>
      <c r="F143" s="24"/>
      <c r="G143" s="24"/>
      <c r="H143" s="30"/>
      <c r="I143" s="17"/>
      <c r="J143"/>
    </row>
    <row r="144" spans="1:10" s="2" customFormat="1" x14ac:dyDescent="0.25">
      <c r="A144" s="23"/>
      <c r="B144" s="19"/>
      <c r="C144" s="23"/>
      <c r="D144" s="23"/>
      <c r="E144" s="23"/>
      <c r="F144" s="24"/>
      <c r="G144" s="24"/>
      <c r="H144" s="30"/>
      <c r="I144" s="17"/>
      <c r="J144"/>
    </row>
    <row r="145" spans="1:10" s="2" customFormat="1" x14ac:dyDescent="0.25">
      <c r="A145" s="23"/>
      <c r="B145" s="19"/>
      <c r="C145" s="23"/>
      <c r="D145" s="23"/>
      <c r="E145" s="23"/>
      <c r="F145" s="24"/>
      <c r="G145" s="24"/>
      <c r="H145" s="30"/>
      <c r="I145" s="17"/>
      <c r="J145"/>
    </row>
    <row r="146" spans="1:10" s="2" customFormat="1" x14ac:dyDescent="0.25">
      <c r="A146" s="23"/>
      <c r="B146" s="19"/>
      <c r="C146" s="23"/>
      <c r="D146" s="23"/>
      <c r="E146" s="23"/>
      <c r="F146" s="24"/>
      <c r="G146" s="24"/>
      <c r="H146" s="30"/>
      <c r="I146" s="17"/>
      <c r="J146"/>
    </row>
    <row r="147" spans="1:10" s="2" customFormat="1" x14ac:dyDescent="0.25">
      <c r="A147" s="23"/>
      <c r="B147" s="19"/>
      <c r="C147" s="23"/>
      <c r="D147" s="23"/>
      <c r="E147" s="23"/>
      <c r="F147" s="24"/>
      <c r="G147" s="24"/>
      <c r="H147" s="30"/>
      <c r="I147" s="17"/>
      <c r="J147"/>
    </row>
    <row r="148" spans="1:10" s="2" customFormat="1" x14ac:dyDescent="0.25">
      <c r="A148" s="23"/>
      <c r="B148" s="19"/>
      <c r="C148" s="23"/>
      <c r="D148" s="23"/>
      <c r="E148" s="23"/>
      <c r="F148" s="24"/>
      <c r="G148" s="24"/>
      <c r="H148" s="30"/>
      <c r="I148" s="17"/>
      <c r="J148"/>
    </row>
    <row r="149" spans="1:10" s="2" customFormat="1" x14ac:dyDescent="0.25">
      <c r="A149" s="23"/>
      <c r="B149" s="19"/>
      <c r="C149" s="23"/>
      <c r="D149" s="23"/>
      <c r="E149" s="23"/>
      <c r="F149" s="24"/>
      <c r="G149" s="24"/>
      <c r="H149" s="30"/>
      <c r="I149" s="17"/>
      <c r="J149"/>
    </row>
    <row r="150" spans="1:10" s="2" customFormat="1" x14ac:dyDescent="0.25">
      <c r="A150" s="23"/>
      <c r="B150" s="19"/>
      <c r="C150" s="23"/>
      <c r="D150" s="23"/>
      <c r="E150" s="23"/>
      <c r="F150" s="24"/>
      <c r="G150" s="24"/>
      <c r="H150" s="30"/>
      <c r="I150" s="17"/>
      <c r="J150"/>
    </row>
    <row r="151" spans="1:10" s="2" customFormat="1" x14ac:dyDescent="0.25">
      <c r="A151" s="23"/>
      <c r="B151" s="19"/>
      <c r="C151" s="23"/>
      <c r="D151" s="23"/>
      <c r="E151" s="23"/>
      <c r="F151" s="24"/>
      <c r="G151" s="24"/>
      <c r="H151" s="30"/>
      <c r="I151" s="17"/>
      <c r="J151"/>
    </row>
    <row r="152" spans="1:10" s="2" customFormat="1" x14ac:dyDescent="0.25">
      <c r="A152" s="23"/>
      <c r="B152" s="19"/>
      <c r="C152" s="23"/>
      <c r="D152" s="23"/>
      <c r="E152" s="23"/>
      <c r="F152" s="24"/>
      <c r="G152" s="24"/>
      <c r="H152" s="30"/>
      <c r="I152" s="17"/>
      <c r="J152"/>
    </row>
    <row r="153" spans="1:10" s="2" customFormat="1" x14ac:dyDescent="0.25">
      <c r="A153" s="23"/>
      <c r="B153" s="19"/>
      <c r="C153" s="23"/>
      <c r="D153" s="23"/>
      <c r="E153" s="23"/>
      <c r="F153" s="24"/>
      <c r="G153" s="24"/>
      <c r="H153" s="30"/>
      <c r="I153" s="17"/>
      <c r="J153"/>
    </row>
    <row r="154" spans="1:10" s="2" customFormat="1" x14ac:dyDescent="0.25">
      <c r="A154" s="23"/>
      <c r="B154" s="19"/>
      <c r="C154" s="23"/>
      <c r="D154" s="23"/>
      <c r="E154" s="23"/>
      <c r="F154" s="24"/>
      <c r="G154" s="24"/>
      <c r="H154" s="30"/>
      <c r="I154" s="17"/>
      <c r="J154"/>
    </row>
    <row r="155" spans="1:10" s="2" customFormat="1" x14ac:dyDescent="0.25">
      <c r="A155" s="23"/>
      <c r="B155" s="19"/>
      <c r="C155" s="23"/>
      <c r="D155" s="23"/>
      <c r="E155" s="23"/>
      <c r="F155" s="24"/>
      <c r="G155" s="24"/>
      <c r="H155" s="30"/>
      <c r="I155" s="17"/>
      <c r="J155"/>
    </row>
    <row r="156" spans="1:10" s="2" customFormat="1" x14ac:dyDescent="0.25">
      <c r="A156" s="23"/>
      <c r="B156" s="19"/>
      <c r="C156" s="23"/>
      <c r="D156" s="23"/>
      <c r="E156" s="23"/>
      <c r="F156" s="24"/>
      <c r="G156" s="24"/>
      <c r="H156" s="30"/>
      <c r="I156" s="17"/>
      <c r="J156"/>
    </row>
    <row r="157" spans="1:10" s="2" customFormat="1" x14ac:dyDescent="0.25">
      <c r="A157" s="23"/>
      <c r="B157" s="19"/>
      <c r="C157" s="23"/>
      <c r="D157" s="23"/>
      <c r="E157" s="23"/>
      <c r="F157" s="24"/>
      <c r="G157" s="24"/>
      <c r="H157" s="30"/>
      <c r="I157" s="17"/>
      <c r="J157"/>
    </row>
    <row r="158" spans="1:10" s="2" customFormat="1" x14ac:dyDescent="0.25">
      <c r="A158" s="23"/>
      <c r="B158" s="19"/>
      <c r="C158" s="23"/>
      <c r="D158" s="23"/>
      <c r="E158" s="23"/>
      <c r="F158" s="24"/>
      <c r="G158" s="24"/>
      <c r="H158" s="30"/>
      <c r="I158" s="17"/>
      <c r="J158"/>
    </row>
    <row r="159" spans="1:10" s="2" customFormat="1" x14ac:dyDescent="0.25">
      <c r="A159" s="23"/>
      <c r="B159" s="19"/>
      <c r="C159" s="23"/>
      <c r="D159" s="23"/>
      <c r="E159" s="23"/>
      <c r="F159" s="24"/>
      <c r="G159" s="24"/>
      <c r="H159" s="30"/>
      <c r="I159" s="17"/>
      <c r="J159"/>
    </row>
    <row r="160" spans="1:10" s="2" customFormat="1" x14ac:dyDescent="0.25">
      <c r="A160" s="23"/>
      <c r="B160" s="19"/>
      <c r="C160" s="23"/>
      <c r="D160" s="23"/>
      <c r="E160" s="23"/>
      <c r="F160" s="24"/>
      <c r="G160" s="24"/>
      <c r="H160" s="30"/>
      <c r="I160" s="17"/>
      <c r="J160"/>
    </row>
    <row r="161" spans="1:10" s="2" customFormat="1" x14ac:dyDescent="0.25">
      <c r="A161" s="23"/>
      <c r="B161" s="19"/>
      <c r="C161" s="23"/>
      <c r="D161" s="23"/>
      <c r="E161" s="23"/>
      <c r="F161" s="24"/>
      <c r="G161" s="24"/>
      <c r="H161" s="30"/>
      <c r="I161" s="17"/>
      <c r="J161"/>
    </row>
    <row r="162" spans="1:10" s="2" customFormat="1" x14ac:dyDescent="0.25">
      <c r="A162" s="23"/>
      <c r="B162" s="19"/>
      <c r="C162" s="23"/>
      <c r="D162" s="23"/>
      <c r="E162" s="23"/>
      <c r="F162" s="24"/>
      <c r="G162" s="24"/>
      <c r="H162" s="30"/>
      <c r="I162" s="17"/>
      <c r="J162"/>
    </row>
    <row r="163" spans="1:10" s="2" customFormat="1" x14ac:dyDescent="0.25">
      <c r="A163" s="23"/>
      <c r="B163" s="19"/>
      <c r="C163" s="23"/>
      <c r="D163" s="23"/>
      <c r="E163" s="23"/>
      <c r="F163" s="24"/>
      <c r="G163" s="24"/>
      <c r="H163" s="30"/>
      <c r="I163" s="17"/>
      <c r="J163"/>
    </row>
    <row r="164" spans="1:10" s="2" customFormat="1" x14ac:dyDescent="0.25">
      <c r="A164" s="23"/>
      <c r="B164" s="19"/>
      <c r="C164" s="23"/>
      <c r="D164" s="23"/>
      <c r="E164" s="23"/>
      <c r="F164" s="24"/>
      <c r="G164" s="24"/>
      <c r="H164" s="30"/>
      <c r="I164" s="17"/>
      <c r="J164"/>
    </row>
    <row r="165" spans="1:10" s="2" customFormat="1" x14ac:dyDescent="0.25">
      <c r="A165" s="23"/>
      <c r="B165" s="19"/>
      <c r="C165" s="23"/>
      <c r="D165" s="23"/>
      <c r="E165" s="23"/>
      <c r="F165" s="24"/>
      <c r="G165" s="24"/>
      <c r="H165" s="30"/>
      <c r="I165" s="17"/>
      <c r="J165"/>
    </row>
    <row r="166" spans="1:10" s="2" customFormat="1" x14ac:dyDescent="0.25">
      <c r="A166" s="23"/>
      <c r="B166" s="19"/>
      <c r="C166" s="23"/>
      <c r="D166" s="23"/>
      <c r="E166" s="23"/>
      <c r="F166" s="24"/>
      <c r="G166" s="24"/>
      <c r="H166" s="30"/>
      <c r="I166" s="17"/>
      <c r="J166"/>
    </row>
    <row r="167" spans="1:10" s="2" customFormat="1" x14ac:dyDescent="0.25">
      <c r="A167" s="23"/>
      <c r="B167" s="19"/>
      <c r="C167" s="23"/>
      <c r="D167" s="23"/>
      <c r="E167" s="23"/>
      <c r="F167" s="24"/>
      <c r="G167" s="24"/>
      <c r="H167" s="30"/>
      <c r="I167" s="17"/>
      <c r="J167"/>
    </row>
    <row r="168" spans="1:10" s="2" customFormat="1" x14ac:dyDescent="0.25">
      <c r="A168" s="23"/>
      <c r="B168" s="19"/>
      <c r="C168" s="23"/>
      <c r="D168" s="23"/>
      <c r="E168" s="23"/>
      <c r="F168" s="24"/>
      <c r="G168" s="24"/>
      <c r="H168" s="30"/>
      <c r="I168" s="17"/>
      <c r="J168"/>
    </row>
    <row r="169" spans="1:10" s="2" customFormat="1" x14ac:dyDescent="0.25">
      <c r="A169" s="23"/>
      <c r="B169" s="19"/>
      <c r="C169" s="23"/>
      <c r="D169" s="23"/>
      <c r="E169" s="23"/>
      <c r="F169" s="24"/>
      <c r="G169" s="24"/>
      <c r="H169" s="30"/>
      <c r="I169" s="17"/>
      <c r="J169"/>
    </row>
    <row r="170" spans="1:10" s="2" customFormat="1" x14ac:dyDescent="0.25">
      <c r="A170" s="23"/>
      <c r="B170" s="19"/>
      <c r="C170" s="23"/>
      <c r="D170" s="23"/>
      <c r="E170" s="23"/>
      <c r="F170" s="24"/>
      <c r="G170" s="24"/>
      <c r="H170" s="30"/>
      <c r="I170" s="17"/>
      <c r="J170"/>
    </row>
    <row r="171" spans="1:10" s="2" customFormat="1" x14ac:dyDescent="0.25">
      <c r="A171" s="23"/>
      <c r="B171" s="19"/>
      <c r="C171" s="23"/>
      <c r="D171" s="23"/>
      <c r="E171" s="23"/>
      <c r="F171" s="24"/>
      <c r="G171" s="24"/>
      <c r="H171" s="30"/>
      <c r="I171" s="17"/>
      <c r="J171"/>
    </row>
    <row r="172" spans="1:10" s="2" customFormat="1" x14ac:dyDescent="0.25">
      <c r="A172" s="23"/>
      <c r="B172" s="19"/>
      <c r="C172" s="23"/>
      <c r="D172" s="23"/>
      <c r="E172" s="23"/>
      <c r="F172" s="24"/>
      <c r="G172" s="24"/>
      <c r="H172" s="30"/>
      <c r="I172" s="17"/>
      <c r="J172"/>
    </row>
    <row r="173" spans="1:10" s="2" customFormat="1" x14ac:dyDescent="0.25">
      <c r="A173" s="23"/>
      <c r="B173" s="19"/>
      <c r="C173" s="23"/>
      <c r="D173" s="23"/>
      <c r="E173" s="23"/>
      <c r="F173" s="24"/>
      <c r="G173" s="24"/>
      <c r="H173" s="30"/>
      <c r="I173" s="17"/>
      <c r="J173"/>
    </row>
    <row r="174" spans="1:10" s="2" customFormat="1" x14ac:dyDescent="0.25">
      <c r="A174" s="23"/>
      <c r="B174" s="19"/>
      <c r="C174" s="23"/>
      <c r="D174" s="23"/>
      <c r="E174" s="23"/>
      <c r="F174" s="24"/>
      <c r="G174" s="24"/>
      <c r="H174" s="30"/>
      <c r="I174" s="17"/>
      <c r="J174"/>
    </row>
    <row r="175" spans="1:10" s="2" customFormat="1" x14ac:dyDescent="0.25">
      <c r="A175" s="23"/>
      <c r="B175" s="19"/>
      <c r="C175" s="23"/>
      <c r="D175" s="23"/>
      <c r="E175" s="23"/>
      <c r="F175" s="24"/>
      <c r="G175" s="24"/>
      <c r="H175" s="30"/>
      <c r="I175" s="17"/>
      <c r="J175"/>
    </row>
    <row r="176" spans="1:10" s="2" customFormat="1" x14ac:dyDescent="0.25">
      <c r="A176" s="23"/>
      <c r="B176" s="19"/>
      <c r="C176" s="23"/>
      <c r="D176" s="23"/>
      <c r="E176" s="23"/>
      <c r="F176" s="24"/>
      <c r="G176" s="24"/>
      <c r="H176" s="30"/>
      <c r="I176" s="17"/>
      <c r="J176"/>
    </row>
    <row r="177" spans="1:10" s="2" customFormat="1" x14ac:dyDescent="0.25">
      <c r="A177" s="23"/>
      <c r="B177" s="19"/>
      <c r="C177" s="23"/>
      <c r="D177" s="23"/>
      <c r="E177" s="23"/>
      <c r="F177" s="24"/>
      <c r="G177" s="24"/>
      <c r="H177" s="30"/>
      <c r="I177" s="17"/>
      <c r="J177"/>
    </row>
    <row r="178" spans="1:10" s="2" customFormat="1" x14ac:dyDescent="0.25">
      <c r="A178" s="23"/>
      <c r="B178" s="19"/>
      <c r="C178" s="23"/>
      <c r="D178" s="23"/>
      <c r="E178" s="23"/>
      <c r="F178" s="24"/>
      <c r="G178" s="24"/>
      <c r="H178" s="30"/>
      <c r="I178" s="17"/>
      <c r="J178"/>
    </row>
    <row r="179" spans="1:10" s="2" customFormat="1" x14ac:dyDescent="0.25">
      <c r="A179" s="23"/>
      <c r="B179" s="19"/>
      <c r="C179" s="23"/>
      <c r="D179" s="23"/>
      <c r="E179" s="23"/>
      <c r="F179" s="24"/>
      <c r="G179" s="24"/>
      <c r="H179" s="30"/>
      <c r="I179" s="17"/>
      <c r="J179"/>
    </row>
    <row r="180" spans="1:10" s="2" customFormat="1" x14ac:dyDescent="0.25">
      <c r="A180" s="23"/>
      <c r="B180" s="19"/>
      <c r="C180" s="23"/>
      <c r="D180" s="23"/>
      <c r="E180" s="23"/>
      <c r="F180" s="24"/>
      <c r="G180" s="24"/>
      <c r="H180" s="30"/>
      <c r="I180" s="17"/>
      <c r="J180"/>
    </row>
    <row r="181" spans="1:10" s="2" customFormat="1" x14ac:dyDescent="0.25">
      <c r="A181" s="23"/>
      <c r="B181" s="19"/>
      <c r="C181" s="23"/>
      <c r="D181" s="23"/>
      <c r="E181" s="23"/>
      <c r="F181" s="24"/>
      <c r="G181" s="24"/>
      <c r="H181" s="30"/>
      <c r="I181" s="17"/>
      <c r="J181"/>
    </row>
    <row r="182" spans="1:10" s="2" customFormat="1" x14ac:dyDescent="0.25">
      <c r="A182" s="23"/>
      <c r="B182" s="19"/>
      <c r="C182" s="23"/>
      <c r="D182" s="23"/>
      <c r="E182" s="23"/>
      <c r="F182" s="24"/>
      <c r="G182" s="24"/>
      <c r="H182" s="30"/>
      <c r="I182" s="17"/>
      <c r="J182"/>
    </row>
    <row r="183" spans="1:10" s="2" customFormat="1" x14ac:dyDescent="0.25">
      <c r="A183" s="23"/>
      <c r="B183" s="19"/>
      <c r="C183" s="23"/>
      <c r="D183" s="23"/>
      <c r="E183" s="23"/>
      <c r="F183" s="24"/>
      <c r="G183" s="24"/>
      <c r="H183" s="30"/>
      <c r="I183" s="17"/>
      <c r="J183"/>
    </row>
    <row r="184" spans="1:10" s="2" customFormat="1" x14ac:dyDescent="0.25">
      <c r="A184" s="23"/>
      <c r="B184" s="19"/>
      <c r="C184" s="23"/>
      <c r="D184" s="23"/>
      <c r="E184" s="23"/>
      <c r="F184" s="24"/>
      <c r="G184" s="24"/>
      <c r="H184" s="30"/>
      <c r="I184" s="17"/>
      <c r="J184"/>
    </row>
    <row r="185" spans="1:10" s="2" customFormat="1" x14ac:dyDescent="0.25">
      <c r="A185" s="23"/>
      <c r="B185" s="19"/>
      <c r="C185" s="23"/>
      <c r="D185" s="23"/>
      <c r="E185" s="23"/>
      <c r="F185" s="24"/>
      <c r="G185" s="24"/>
      <c r="H185" s="30"/>
      <c r="I185" s="17"/>
      <c r="J185"/>
    </row>
    <row r="186" spans="1:10" s="2" customFormat="1" x14ac:dyDescent="0.25">
      <c r="A186" s="23"/>
      <c r="B186" s="19"/>
      <c r="C186" s="23"/>
      <c r="D186" s="23"/>
      <c r="E186" s="23"/>
      <c r="F186" s="24"/>
      <c r="G186" s="24"/>
      <c r="H186" s="30"/>
      <c r="I186" s="17"/>
      <c r="J186"/>
    </row>
    <row r="187" spans="1:10" s="2" customFormat="1" x14ac:dyDescent="0.25">
      <c r="A187" s="23"/>
      <c r="B187" s="19"/>
      <c r="C187" s="23"/>
      <c r="D187" s="23"/>
      <c r="E187" s="23"/>
      <c r="F187" s="24"/>
      <c r="G187" s="24"/>
      <c r="H187" s="30"/>
      <c r="I187" s="17"/>
      <c r="J187"/>
    </row>
    <row r="188" spans="1:10" s="2" customFormat="1" x14ac:dyDescent="0.25">
      <c r="A188" s="23"/>
      <c r="B188" s="19"/>
      <c r="C188" s="23"/>
      <c r="D188" s="23"/>
      <c r="E188" s="23"/>
      <c r="F188" s="24"/>
      <c r="G188" s="24"/>
      <c r="H188" s="30"/>
      <c r="I188" s="17"/>
      <c r="J188"/>
    </row>
    <row r="189" spans="1:10" s="2" customFormat="1" x14ac:dyDescent="0.25">
      <c r="A189" s="23"/>
      <c r="B189" s="19"/>
      <c r="C189" s="23"/>
      <c r="D189" s="23"/>
      <c r="E189" s="23"/>
      <c r="F189" s="24"/>
      <c r="G189" s="24"/>
      <c r="H189" s="30"/>
      <c r="I189" s="17"/>
      <c r="J189"/>
    </row>
    <row r="190" spans="1:10" s="2" customFormat="1" x14ac:dyDescent="0.25">
      <c r="A190" s="23"/>
      <c r="B190" s="19"/>
      <c r="C190" s="23"/>
      <c r="D190" s="23"/>
      <c r="E190" s="23"/>
      <c r="F190" s="24"/>
      <c r="G190" s="24"/>
      <c r="H190" s="30"/>
      <c r="I190" s="17"/>
      <c r="J190"/>
    </row>
    <row r="191" spans="1:10" s="2" customFormat="1" x14ac:dyDescent="0.25">
      <c r="A191" s="23"/>
      <c r="B191" s="19"/>
      <c r="C191" s="23"/>
      <c r="D191" s="23"/>
      <c r="E191" s="23"/>
      <c r="F191" s="24"/>
      <c r="G191" s="24"/>
      <c r="H191" s="30"/>
      <c r="I191" s="17"/>
      <c r="J191"/>
    </row>
    <row r="192" spans="1:10" s="2" customFormat="1" x14ac:dyDescent="0.25">
      <c r="A192" s="23"/>
      <c r="B192" s="19"/>
      <c r="C192" s="23"/>
      <c r="D192" s="23"/>
      <c r="E192" s="23"/>
      <c r="F192" s="24"/>
      <c r="G192" s="24"/>
      <c r="H192" s="30"/>
      <c r="I192" s="17"/>
      <c r="J192"/>
    </row>
    <row r="193" spans="1:10" s="2" customFormat="1" x14ac:dyDescent="0.25">
      <c r="A193" s="23"/>
      <c r="B193" s="19"/>
      <c r="C193" s="23"/>
      <c r="D193" s="23"/>
      <c r="E193" s="23"/>
      <c r="F193" s="24"/>
      <c r="G193" s="24"/>
      <c r="H193" s="30"/>
      <c r="I193" s="17"/>
      <c r="J193"/>
    </row>
    <row r="194" spans="1:10" s="2" customFormat="1" x14ac:dyDescent="0.25">
      <c r="A194" s="23"/>
      <c r="B194" s="19"/>
      <c r="C194" s="23"/>
      <c r="D194" s="23"/>
      <c r="E194" s="23"/>
      <c r="F194" s="24"/>
      <c r="G194" s="24"/>
      <c r="H194" s="30"/>
      <c r="I194" s="17"/>
      <c r="J194"/>
    </row>
    <row r="195" spans="1:10" s="2" customFormat="1" x14ac:dyDescent="0.25">
      <c r="A195" s="23"/>
      <c r="B195" s="19"/>
      <c r="C195" s="23"/>
      <c r="D195" s="23"/>
      <c r="E195" s="23"/>
      <c r="F195" s="24"/>
      <c r="G195" s="24"/>
      <c r="H195" s="30"/>
      <c r="I195" s="17"/>
      <c r="J195"/>
    </row>
    <row r="196" spans="1:10" s="2" customFormat="1" x14ac:dyDescent="0.25">
      <c r="A196" s="23"/>
      <c r="B196" s="19"/>
      <c r="C196" s="23"/>
      <c r="D196" s="23"/>
      <c r="E196" s="23"/>
      <c r="F196" s="24"/>
      <c r="G196" s="24"/>
      <c r="H196" s="30"/>
      <c r="I196" s="17"/>
      <c r="J196"/>
    </row>
    <row r="197" spans="1:10" s="2" customFormat="1" x14ac:dyDescent="0.25">
      <c r="A197" s="23"/>
      <c r="B197" s="19"/>
      <c r="C197" s="23"/>
      <c r="D197" s="23"/>
      <c r="E197" s="23"/>
      <c r="F197" s="24"/>
      <c r="G197" s="24"/>
      <c r="H197" s="30"/>
      <c r="I197" s="17"/>
      <c r="J197"/>
    </row>
    <row r="198" spans="1:10" s="2" customFormat="1" x14ac:dyDescent="0.25">
      <c r="A198" s="23"/>
      <c r="B198" s="19"/>
      <c r="C198" s="23"/>
      <c r="D198" s="23"/>
      <c r="E198" s="23"/>
      <c r="F198" s="24"/>
      <c r="G198" s="24"/>
      <c r="H198" s="30"/>
      <c r="I198" s="17"/>
      <c r="J198"/>
    </row>
    <row r="199" spans="1:10" s="2" customFormat="1" x14ac:dyDescent="0.25">
      <c r="A199" s="23"/>
      <c r="B199" s="19"/>
      <c r="C199" s="23"/>
      <c r="D199" s="23"/>
      <c r="E199" s="23"/>
      <c r="F199" s="24"/>
      <c r="G199" s="24"/>
      <c r="H199" s="30"/>
      <c r="I199" s="17"/>
      <c r="J199"/>
    </row>
    <row r="200" spans="1:10" s="2" customFormat="1" x14ac:dyDescent="0.25">
      <c r="A200" s="23"/>
      <c r="B200" s="19"/>
      <c r="C200" s="23"/>
      <c r="D200" s="23"/>
      <c r="E200" s="23"/>
      <c r="F200" s="24"/>
      <c r="G200" s="24"/>
      <c r="H200" s="30"/>
      <c r="I200" s="17"/>
      <c r="J200"/>
    </row>
    <row r="201" spans="1:10" s="2" customFormat="1" x14ac:dyDescent="0.25">
      <c r="A201" s="23"/>
      <c r="B201" s="19"/>
      <c r="C201" s="23"/>
      <c r="D201" s="23"/>
      <c r="E201" s="23"/>
      <c r="F201" s="24"/>
      <c r="G201" s="24"/>
      <c r="H201" s="30"/>
      <c r="I201" s="17"/>
      <c r="J201"/>
    </row>
    <row r="202" spans="1:10" s="2" customFormat="1" x14ac:dyDescent="0.25">
      <c r="A202" s="23"/>
      <c r="B202" s="19"/>
      <c r="C202" s="23"/>
      <c r="D202" s="23"/>
      <c r="E202" s="23"/>
      <c r="F202" s="24"/>
      <c r="G202" s="24"/>
      <c r="H202" s="30"/>
      <c r="I202" s="17"/>
      <c r="J202"/>
    </row>
    <row r="203" spans="1:10" s="2" customFormat="1" x14ac:dyDescent="0.25">
      <c r="A203" s="23"/>
      <c r="B203" s="19"/>
      <c r="C203" s="23"/>
      <c r="D203" s="23"/>
      <c r="E203" s="23"/>
      <c r="F203" s="24"/>
      <c r="G203" s="24"/>
      <c r="H203" s="30"/>
      <c r="I203" s="17"/>
      <c r="J203"/>
    </row>
    <row r="204" spans="1:10" s="2" customFormat="1" x14ac:dyDescent="0.25">
      <c r="A204" s="23"/>
      <c r="B204" s="19"/>
      <c r="C204" s="23"/>
      <c r="D204" s="23"/>
      <c r="E204" s="23"/>
      <c r="F204" s="24"/>
      <c r="G204" s="24"/>
      <c r="H204" s="30"/>
      <c r="I204" s="17"/>
      <c r="J204"/>
    </row>
    <row r="205" spans="1:10" s="2" customFormat="1" x14ac:dyDescent="0.25">
      <c r="A205" s="23"/>
      <c r="B205" s="19"/>
      <c r="C205" s="23"/>
      <c r="D205" s="23"/>
      <c r="E205" s="23"/>
      <c r="F205" s="24"/>
      <c r="G205" s="24"/>
      <c r="H205" s="30"/>
      <c r="I205" s="17"/>
      <c r="J205"/>
    </row>
    <row r="206" spans="1:10" s="2" customFormat="1" x14ac:dyDescent="0.25">
      <c r="A206" s="23"/>
      <c r="B206" s="19"/>
      <c r="C206" s="23"/>
      <c r="D206" s="23"/>
      <c r="E206" s="23"/>
      <c r="F206" s="24"/>
      <c r="G206" s="24"/>
      <c r="H206" s="30"/>
      <c r="I206" s="17"/>
      <c r="J206"/>
    </row>
    <row r="207" spans="1:10" s="2" customFormat="1" x14ac:dyDescent="0.25">
      <c r="A207" s="23"/>
      <c r="B207" s="19"/>
      <c r="C207" s="23"/>
      <c r="D207" s="23"/>
      <c r="E207" s="23"/>
      <c r="F207" s="24"/>
      <c r="G207" s="24"/>
      <c r="H207" s="30"/>
      <c r="I207" s="17"/>
      <c r="J207"/>
    </row>
    <row r="208" spans="1:10" s="2" customFormat="1" x14ac:dyDescent="0.25">
      <c r="A208" s="23"/>
      <c r="B208" s="19"/>
      <c r="C208" s="23"/>
      <c r="D208" s="23"/>
      <c r="E208" s="23"/>
      <c r="F208" s="24"/>
      <c r="G208" s="24"/>
      <c r="H208" s="30"/>
      <c r="I208" s="17"/>
      <c r="J208"/>
    </row>
    <row r="209" spans="1:10" s="2" customFormat="1" x14ac:dyDescent="0.25">
      <c r="A209" s="23"/>
      <c r="B209" s="19"/>
      <c r="C209" s="23"/>
      <c r="D209" s="23"/>
      <c r="E209" s="23"/>
      <c r="F209" s="24"/>
      <c r="G209" s="24"/>
      <c r="H209" s="30"/>
      <c r="I209" s="17"/>
      <c r="J209"/>
    </row>
    <row r="210" spans="1:10" s="2" customFormat="1" x14ac:dyDescent="0.25">
      <c r="A210" s="23"/>
      <c r="B210" s="19"/>
      <c r="C210" s="23"/>
      <c r="D210" s="23"/>
      <c r="E210" s="23"/>
      <c r="F210" s="24"/>
      <c r="G210" s="24"/>
      <c r="H210" s="30"/>
      <c r="I210" s="17"/>
      <c r="J210"/>
    </row>
    <row r="211" spans="1:10" s="2" customFormat="1" x14ac:dyDescent="0.25">
      <c r="A211" s="23"/>
      <c r="B211" s="19"/>
      <c r="C211" s="23"/>
      <c r="D211" s="23"/>
      <c r="E211" s="23"/>
      <c r="F211" s="24"/>
      <c r="G211" s="24"/>
      <c r="H211" s="30"/>
      <c r="I211" s="17"/>
      <c r="J211"/>
    </row>
    <row r="212" spans="1:10" s="2" customFormat="1" x14ac:dyDescent="0.25">
      <c r="A212" s="23"/>
      <c r="B212" s="19"/>
      <c r="C212" s="23"/>
      <c r="D212" s="23"/>
      <c r="E212" s="23"/>
      <c r="F212" s="24"/>
      <c r="G212" s="24"/>
      <c r="H212" s="30"/>
      <c r="I212" s="17"/>
      <c r="J212"/>
    </row>
    <row r="213" spans="1:10" s="2" customFormat="1" x14ac:dyDescent="0.25">
      <c r="A213" s="23"/>
      <c r="B213" s="19"/>
      <c r="C213" s="23"/>
      <c r="D213" s="23"/>
      <c r="E213" s="23"/>
      <c r="F213" s="24"/>
      <c r="G213" s="24"/>
      <c r="H213" s="30"/>
      <c r="I213" s="17"/>
      <c r="J213"/>
    </row>
    <row r="214" spans="1:10" s="2" customFormat="1" x14ac:dyDescent="0.25">
      <c r="A214" s="23"/>
      <c r="B214" s="19"/>
      <c r="C214" s="23"/>
      <c r="D214" s="23"/>
      <c r="E214" s="23"/>
      <c r="F214" s="24"/>
      <c r="G214" s="24"/>
      <c r="H214" s="30"/>
      <c r="I214" s="17"/>
      <c r="J214"/>
    </row>
    <row r="215" spans="1:10" s="2" customFormat="1" x14ac:dyDescent="0.25">
      <c r="A215" s="23"/>
      <c r="B215" s="19"/>
      <c r="C215" s="23"/>
      <c r="D215" s="23"/>
      <c r="E215" s="23"/>
      <c r="F215" s="24"/>
      <c r="G215" s="24"/>
      <c r="H215" s="30"/>
      <c r="I215" s="17"/>
      <c r="J215"/>
    </row>
    <row r="216" spans="1:10" s="2" customFormat="1" x14ac:dyDescent="0.25">
      <c r="A216" s="23"/>
      <c r="B216" s="19"/>
      <c r="C216" s="23"/>
      <c r="D216" s="23"/>
      <c r="E216" s="23"/>
      <c r="F216" s="24"/>
      <c r="G216" s="24"/>
      <c r="H216" s="30"/>
      <c r="I216" s="17"/>
      <c r="J216"/>
    </row>
    <row r="217" spans="1:10" s="2" customFormat="1" x14ac:dyDescent="0.25">
      <c r="A217" s="23"/>
      <c r="B217" s="19"/>
      <c r="C217" s="23"/>
      <c r="D217" s="23"/>
      <c r="E217" s="23"/>
      <c r="F217" s="24"/>
      <c r="G217" s="24"/>
      <c r="H217" s="30"/>
      <c r="I217" s="17"/>
      <c r="J217"/>
    </row>
    <row r="218" spans="1:10" s="2" customFormat="1" x14ac:dyDescent="0.25">
      <c r="A218" s="23"/>
      <c r="B218" s="19"/>
      <c r="C218" s="23"/>
      <c r="D218" s="23"/>
      <c r="E218" s="23"/>
      <c r="F218" s="24"/>
      <c r="G218" s="24"/>
      <c r="H218" s="30"/>
      <c r="I218" s="17"/>
      <c r="J218"/>
    </row>
    <row r="219" spans="1:10" s="2" customFormat="1" x14ac:dyDescent="0.25">
      <c r="A219" s="23"/>
      <c r="B219" s="19"/>
      <c r="C219" s="23"/>
      <c r="D219" s="23"/>
      <c r="E219" s="23"/>
      <c r="F219" s="24"/>
      <c r="G219" s="24"/>
      <c r="H219" s="30"/>
      <c r="I219" s="17"/>
      <c r="J219"/>
    </row>
    <row r="220" spans="1:10" s="2" customFormat="1" x14ac:dyDescent="0.25">
      <c r="A220" s="23"/>
      <c r="B220" s="19"/>
      <c r="C220" s="23"/>
      <c r="D220" s="23"/>
      <c r="E220" s="23"/>
      <c r="F220" s="24"/>
      <c r="G220" s="24"/>
      <c r="H220" s="30"/>
      <c r="I220" s="17"/>
      <c r="J220"/>
    </row>
    <row r="221" spans="1:10" s="2" customFormat="1" x14ac:dyDescent="0.25">
      <c r="A221" s="23"/>
      <c r="B221" s="19"/>
      <c r="C221" s="23"/>
      <c r="D221" s="23"/>
      <c r="E221" s="23"/>
      <c r="F221" s="24"/>
      <c r="G221" s="24"/>
      <c r="H221" s="30"/>
      <c r="I221" s="17"/>
      <c r="J221"/>
    </row>
    <row r="222" spans="1:10" s="2" customFormat="1" x14ac:dyDescent="0.25">
      <c r="A222" s="23"/>
      <c r="B222" s="19"/>
      <c r="C222" s="23"/>
      <c r="D222" s="23"/>
      <c r="E222" s="23"/>
      <c r="F222" s="24"/>
      <c r="G222" s="24"/>
      <c r="H222" s="30"/>
      <c r="I222" s="17"/>
      <c r="J222"/>
    </row>
    <row r="223" spans="1:10" s="2" customFormat="1" x14ac:dyDescent="0.25">
      <c r="A223" s="23"/>
      <c r="B223" s="19"/>
      <c r="C223" s="23"/>
      <c r="D223" s="23"/>
      <c r="E223" s="23"/>
      <c r="F223" s="24"/>
      <c r="G223" s="24"/>
      <c r="H223" s="30"/>
      <c r="I223" s="17"/>
      <c r="J223"/>
    </row>
    <row r="224" spans="1:10" s="2" customFormat="1" x14ac:dyDescent="0.25">
      <c r="A224" s="23"/>
      <c r="B224" s="19"/>
      <c r="C224" s="23"/>
      <c r="D224" s="23"/>
      <c r="E224" s="23"/>
      <c r="F224" s="24"/>
      <c r="G224" s="24"/>
      <c r="H224" s="30"/>
      <c r="I224" s="17"/>
      <c r="J224"/>
    </row>
    <row r="225" spans="1:10" s="2" customFormat="1" x14ac:dyDescent="0.25">
      <c r="A225" s="23"/>
      <c r="B225" s="19"/>
      <c r="C225" s="23"/>
      <c r="D225" s="23"/>
      <c r="E225" s="23"/>
      <c r="F225" s="24"/>
      <c r="G225" s="24"/>
      <c r="H225" s="30"/>
      <c r="I225" s="17"/>
      <c r="J225"/>
    </row>
    <row r="226" spans="1:10" s="2" customFormat="1" x14ac:dyDescent="0.25">
      <c r="A226" s="23"/>
      <c r="B226" s="19"/>
      <c r="C226" s="23"/>
      <c r="D226" s="23"/>
      <c r="E226" s="23"/>
      <c r="F226" s="24"/>
      <c r="G226" s="24"/>
      <c r="H226" s="30"/>
      <c r="I226" s="17"/>
      <c r="J226"/>
    </row>
    <row r="227" spans="1:10" s="2" customFormat="1" x14ac:dyDescent="0.25">
      <c r="A227" s="23"/>
      <c r="B227" s="19"/>
      <c r="C227" s="23"/>
      <c r="D227" s="23"/>
      <c r="E227" s="23"/>
      <c r="F227" s="24"/>
      <c r="G227" s="24"/>
      <c r="H227" s="30"/>
      <c r="I227" s="17"/>
      <c r="J227"/>
    </row>
    <row r="228" spans="1:10" s="2" customFormat="1" x14ac:dyDescent="0.25">
      <c r="A228" s="23"/>
      <c r="B228" s="19"/>
      <c r="C228" s="23"/>
      <c r="D228" s="23"/>
      <c r="E228" s="23"/>
      <c r="F228" s="24"/>
      <c r="G228" s="24"/>
      <c r="H228" s="30"/>
      <c r="I228" s="17"/>
      <c r="J228"/>
    </row>
    <row r="229" spans="1:10" s="2" customFormat="1" x14ac:dyDescent="0.25">
      <c r="A229" s="23"/>
      <c r="B229" s="19"/>
      <c r="C229" s="23"/>
      <c r="D229" s="23"/>
      <c r="E229" s="23"/>
      <c r="F229" s="24"/>
      <c r="G229" s="24"/>
      <c r="H229" s="30"/>
      <c r="I229" s="17"/>
      <c r="J229"/>
    </row>
    <row r="230" spans="1:10" s="2" customFormat="1" x14ac:dyDescent="0.25">
      <c r="A230" s="23"/>
      <c r="B230" s="19"/>
      <c r="C230" s="23"/>
      <c r="D230" s="23"/>
      <c r="E230" s="23"/>
      <c r="F230" s="24"/>
      <c r="G230" s="24"/>
      <c r="H230" s="30"/>
      <c r="I230" s="17"/>
      <c r="J230"/>
    </row>
    <row r="231" spans="1:10" s="2" customFormat="1" x14ac:dyDescent="0.25">
      <c r="A231" s="23"/>
      <c r="B231" s="19"/>
      <c r="C231" s="23"/>
      <c r="D231" s="23"/>
      <c r="E231" s="23"/>
      <c r="F231" s="24"/>
      <c r="G231" s="24"/>
      <c r="H231" s="30"/>
      <c r="I231" s="17"/>
      <c r="J231"/>
    </row>
    <row r="232" spans="1:10" s="2" customFormat="1" x14ac:dyDescent="0.25">
      <c r="A232" s="23"/>
      <c r="B232" s="19"/>
      <c r="C232" s="23"/>
      <c r="D232" s="23"/>
      <c r="E232" s="23"/>
      <c r="F232" s="24"/>
      <c r="G232" s="24"/>
      <c r="H232" s="30"/>
      <c r="I232" s="17"/>
      <c r="J232"/>
    </row>
    <row r="233" spans="1:10" s="2" customFormat="1" x14ac:dyDescent="0.25">
      <c r="A233" s="23"/>
      <c r="B233" s="19"/>
      <c r="C233" s="23"/>
      <c r="D233" s="23"/>
      <c r="E233" s="23"/>
      <c r="F233" s="24"/>
      <c r="G233" s="24"/>
      <c r="H233" s="30"/>
      <c r="I233" s="17"/>
      <c r="J233"/>
    </row>
    <row r="234" spans="1:10" s="2" customFormat="1" x14ac:dyDescent="0.25">
      <c r="A234" s="23"/>
      <c r="B234" s="19"/>
      <c r="C234" s="23"/>
      <c r="D234" s="23"/>
      <c r="E234" s="23"/>
      <c r="F234" s="24"/>
      <c r="G234" s="24"/>
      <c r="H234" s="30"/>
      <c r="I234" s="17"/>
      <c r="J234"/>
    </row>
    <row r="235" spans="1:10" s="2" customFormat="1" x14ac:dyDescent="0.25">
      <c r="A235" s="23"/>
      <c r="B235" s="19"/>
      <c r="C235" s="23"/>
      <c r="D235" s="23"/>
      <c r="E235" s="23"/>
      <c r="F235" s="24"/>
      <c r="G235" s="24"/>
      <c r="H235" s="30"/>
      <c r="I235" s="17"/>
      <c r="J235"/>
    </row>
    <row r="236" spans="1:10" s="2" customFormat="1" x14ac:dyDescent="0.25">
      <c r="A236" s="23"/>
      <c r="B236" s="19"/>
      <c r="C236" s="23"/>
      <c r="D236" s="23"/>
      <c r="E236" s="23"/>
      <c r="F236" s="24"/>
      <c r="G236" s="24"/>
      <c r="H236" s="30"/>
      <c r="I236" s="17"/>
      <c r="J236"/>
    </row>
    <row r="237" spans="1:10" s="2" customFormat="1" x14ac:dyDescent="0.25">
      <c r="A237" s="23"/>
      <c r="B237" s="19"/>
      <c r="C237" s="23"/>
      <c r="D237" s="23"/>
      <c r="E237" s="23"/>
      <c r="F237" s="24"/>
      <c r="G237" s="24"/>
      <c r="H237" s="30"/>
      <c r="I237" s="17"/>
      <c r="J237"/>
    </row>
    <row r="238" spans="1:10" s="2" customFormat="1" x14ac:dyDescent="0.25">
      <c r="A238" s="23"/>
      <c r="B238" s="19"/>
      <c r="C238" s="23"/>
      <c r="D238" s="23"/>
      <c r="E238" s="23"/>
      <c r="F238" s="24"/>
      <c r="G238" s="24"/>
      <c r="H238" s="30"/>
      <c r="I238" s="17"/>
      <c r="J238"/>
    </row>
    <row r="239" spans="1:10" s="2" customFormat="1" x14ac:dyDescent="0.25">
      <c r="A239" s="23"/>
      <c r="B239" s="19"/>
      <c r="C239" s="23"/>
      <c r="D239" s="23"/>
      <c r="E239" s="23"/>
      <c r="F239" s="24"/>
      <c r="G239" s="24"/>
      <c r="H239" s="30"/>
      <c r="I239" s="17"/>
      <c r="J239"/>
    </row>
    <row r="240" spans="1:10" s="2" customFormat="1" x14ac:dyDescent="0.25">
      <c r="A240" s="23"/>
      <c r="B240" s="19"/>
      <c r="C240" s="23"/>
      <c r="D240" s="23"/>
      <c r="E240" s="23"/>
      <c r="F240" s="24"/>
      <c r="G240" s="24"/>
      <c r="H240" s="30"/>
      <c r="I240" s="17"/>
      <c r="J240"/>
    </row>
    <row r="241" spans="1:10" s="2" customFormat="1" x14ac:dyDescent="0.25">
      <c r="A241" s="23"/>
      <c r="B241" s="19"/>
      <c r="C241" s="23"/>
      <c r="D241" s="23"/>
      <c r="E241" s="23"/>
      <c r="F241" s="24"/>
      <c r="G241" s="24"/>
      <c r="H241" s="30"/>
      <c r="I241" s="17"/>
      <c r="J241"/>
    </row>
    <row r="242" spans="1:10" s="2" customFormat="1" x14ac:dyDescent="0.25">
      <c r="A242" s="23"/>
      <c r="B242" s="19"/>
      <c r="C242" s="23"/>
      <c r="D242" s="23"/>
      <c r="E242" s="23"/>
      <c r="F242" s="24"/>
      <c r="G242" s="24"/>
      <c r="H242" s="30"/>
      <c r="I242" s="17"/>
      <c r="J242"/>
    </row>
    <row r="243" spans="1:10" s="2" customFormat="1" x14ac:dyDescent="0.25">
      <c r="A243" s="23"/>
      <c r="B243" s="19"/>
      <c r="C243" s="23"/>
      <c r="D243" s="23"/>
      <c r="E243" s="23"/>
      <c r="F243" s="24"/>
      <c r="G243" s="24"/>
      <c r="H243" s="30"/>
      <c r="I243" s="17"/>
      <c r="J243"/>
    </row>
    <row r="244" spans="1:10" s="2" customFormat="1" x14ac:dyDescent="0.25">
      <c r="A244" s="23"/>
      <c r="B244" s="19"/>
      <c r="C244" s="23"/>
      <c r="D244" s="23"/>
      <c r="E244" s="23"/>
      <c r="F244" s="24"/>
      <c r="G244" s="24"/>
      <c r="H244" s="30"/>
      <c r="I244" s="17"/>
      <c r="J244"/>
    </row>
    <row r="245" spans="1:10" s="2" customFormat="1" x14ac:dyDescent="0.25">
      <c r="A245" s="23"/>
      <c r="B245" s="19"/>
      <c r="C245" s="23"/>
      <c r="D245" s="23"/>
      <c r="E245" s="23"/>
      <c r="F245" s="24"/>
      <c r="G245" s="24"/>
      <c r="H245" s="30"/>
      <c r="I245" s="17"/>
      <c r="J245"/>
    </row>
    <row r="246" spans="1:10" s="2" customFormat="1" x14ac:dyDescent="0.25">
      <c r="A246" s="23"/>
      <c r="B246" s="19"/>
      <c r="C246" s="23"/>
      <c r="D246" s="23"/>
      <c r="E246" s="23"/>
      <c r="F246" s="24"/>
      <c r="G246" s="24"/>
      <c r="H246" s="30"/>
      <c r="I246" s="17"/>
      <c r="J246"/>
    </row>
    <row r="247" spans="1:10" s="2" customFormat="1" x14ac:dyDescent="0.25">
      <c r="A247" s="23"/>
      <c r="B247" s="19"/>
      <c r="C247" s="23"/>
      <c r="D247" s="23"/>
      <c r="E247" s="23"/>
      <c r="F247" s="24"/>
      <c r="G247" s="24"/>
      <c r="H247" s="30"/>
      <c r="I247" s="17"/>
      <c r="J247"/>
    </row>
    <row r="248" spans="1:10" s="2" customFormat="1" x14ac:dyDescent="0.25">
      <c r="A248" s="23"/>
      <c r="B248" s="19"/>
      <c r="C248" s="23"/>
      <c r="D248" s="23"/>
      <c r="E248" s="23"/>
      <c r="F248" s="24"/>
      <c r="G248" s="24"/>
      <c r="H248" s="30"/>
      <c r="I248" s="17"/>
      <c r="J248"/>
    </row>
    <row r="249" spans="1:10" s="2" customFormat="1" x14ac:dyDescent="0.25">
      <c r="A249" s="23"/>
      <c r="B249" s="19"/>
      <c r="C249" s="23"/>
      <c r="D249" s="23"/>
      <c r="E249" s="23"/>
      <c r="F249" s="24"/>
      <c r="G249" s="24"/>
      <c r="H249" s="30"/>
      <c r="I249" s="17"/>
      <c r="J249"/>
    </row>
    <row r="250" spans="1:10" s="2" customFormat="1" x14ac:dyDescent="0.25">
      <c r="A250" s="23"/>
      <c r="B250" s="19"/>
      <c r="C250" s="23"/>
      <c r="D250" s="23"/>
      <c r="E250" s="23"/>
      <c r="F250" s="24"/>
      <c r="G250" s="24"/>
      <c r="H250" s="30"/>
      <c r="I250" s="17"/>
      <c r="J250"/>
    </row>
    <row r="251" spans="1:10" s="2" customFormat="1" x14ac:dyDescent="0.25">
      <c r="A251" s="23"/>
      <c r="B251" s="19"/>
      <c r="C251" s="23"/>
      <c r="D251" s="23"/>
      <c r="E251" s="23"/>
      <c r="F251" s="24"/>
      <c r="G251" s="24"/>
      <c r="H251" s="30"/>
      <c r="I251" s="17"/>
      <c r="J251"/>
    </row>
    <row r="252" spans="1:10" s="2" customFormat="1" x14ac:dyDescent="0.25">
      <c r="A252" s="23"/>
      <c r="B252" s="19"/>
      <c r="C252" s="23"/>
      <c r="D252" s="23"/>
      <c r="E252" s="23"/>
      <c r="F252" s="24"/>
      <c r="G252" s="24"/>
      <c r="H252" s="30"/>
      <c r="I252" s="17"/>
      <c r="J252"/>
    </row>
    <row r="253" spans="1:10" s="2" customFormat="1" x14ac:dyDescent="0.25">
      <c r="A253" s="23"/>
      <c r="B253" s="19"/>
      <c r="C253" s="23"/>
      <c r="D253" s="23"/>
      <c r="E253" s="23"/>
      <c r="F253" s="24"/>
      <c r="G253" s="24"/>
      <c r="H253" s="30"/>
      <c r="I253" s="17"/>
      <c r="J253"/>
    </row>
    <row r="254" spans="1:10" s="2" customFormat="1" x14ac:dyDescent="0.25">
      <c r="A254" s="23"/>
      <c r="B254" s="19"/>
      <c r="C254" s="23"/>
      <c r="D254" s="23"/>
      <c r="E254" s="23"/>
      <c r="F254" s="24"/>
      <c r="G254" s="24"/>
      <c r="H254" s="30"/>
      <c r="I254" s="17"/>
      <c r="J254"/>
    </row>
    <row r="255" spans="1:10" s="2" customFormat="1" x14ac:dyDescent="0.25">
      <c r="A255" s="23"/>
      <c r="B255" s="19"/>
      <c r="C255" s="23"/>
      <c r="D255" s="23"/>
      <c r="E255" s="23"/>
      <c r="F255" s="24"/>
      <c r="G255" s="24"/>
      <c r="H255" s="30"/>
      <c r="I255" s="17"/>
      <c r="J255"/>
    </row>
    <row r="256" spans="1:10" s="2" customFormat="1" x14ac:dyDescent="0.25">
      <c r="A256" s="23"/>
      <c r="B256" s="19"/>
      <c r="C256" s="23"/>
      <c r="D256" s="23"/>
      <c r="E256" s="23"/>
      <c r="F256" s="24"/>
      <c r="G256" s="24"/>
      <c r="H256" s="30"/>
      <c r="I256" s="17"/>
      <c r="J256"/>
    </row>
    <row r="257" spans="1:10" s="2" customFormat="1" x14ac:dyDescent="0.25">
      <c r="A257" s="23"/>
      <c r="B257" s="19"/>
      <c r="C257" s="23"/>
      <c r="D257" s="23"/>
      <c r="E257" s="23"/>
      <c r="F257" s="24"/>
      <c r="G257" s="24"/>
      <c r="H257" s="30"/>
      <c r="I257" s="17"/>
      <c r="J257"/>
    </row>
    <row r="258" spans="1:10" s="2" customFormat="1" x14ac:dyDescent="0.25">
      <c r="A258" s="23"/>
      <c r="B258" s="19"/>
      <c r="C258" s="23"/>
      <c r="D258" s="23"/>
      <c r="E258" s="23"/>
      <c r="F258" s="24"/>
      <c r="G258" s="24"/>
      <c r="H258" s="30"/>
      <c r="I258" s="17"/>
      <c r="J258"/>
    </row>
    <row r="259" spans="1:10" s="2" customFormat="1" x14ac:dyDescent="0.25">
      <c r="A259" s="23"/>
      <c r="B259" s="19"/>
      <c r="C259" s="23"/>
      <c r="D259" s="23"/>
      <c r="E259" s="23"/>
      <c r="F259" s="24"/>
      <c r="G259" s="24"/>
      <c r="H259" s="30"/>
      <c r="I259" s="17"/>
      <c r="J259"/>
    </row>
    <row r="260" spans="1:10" s="2" customFormat="1" x14ac:dyDescent="0.25">
      <c r="A260" s="23"/>
      <c r="B260" s="19"/>
      <c r="C260" s="23"/>
      <c r="D260" s="23"/>
      <c r="E260" s="23"/>
      <c r="F260" s="24"/>
      <c r="G260" s="24"/>
      <c r="H260" s="30"/>
      <c r="I260" s="17"/>
      <c r="J260"/>
    </row>
    <row r="261" spans="1:10" s="2" customFormat="1" x14ac:dyDescent="0.25">
      <c r="A261" s="23"/>
      <c r="B261" s="19"/>
      <c r="C261" s="23"/>
      <c r="D261" s="23"/>
      <c r="E261" s="23"/>
      <c r="F261" s="24"/>
      <c r="G261" s="24"/>
      <c r="H261" s="30"/>
      <c r="I261" s="17"/>
      <c r="J261"/>
    </row>
    <row r="262" spans="1:10" s="2" customFormat="1" x14ac:dyDescent="0.25">
      <c r="A262" s="23"/>
      <c r="B262" s="19"/>
      <c r="C262" s="23"/>
      <c r="D262" s="23"/>
      <c r="E262" s="23"/>
      <c r="F262" s="24"/>
      <c r="G262" s="24"/>
      <c r="H262" s="30"/>
      <c r="I262" s="17"/>
      <c r="J262"/>
    </row>
    <row r="263" spans="1:10" s="2" customFormat="1" x14ac:dyDescent="0.25">
      <c r="A263" s="23"/>
      <c r="B263" s="19"/>
      <c r="C263" s="23"/>
      <c r="D263" s="23"/>
      <c r="E263" s="23"/>
      <c r="F263" s="24"/>
      <c r="G263" s="24"/>
      <c r="H263" s="30"/>
      <c r="I263" s="17"/>
      <c r="J263"/>
    </row>
    <row r="264" spans="1:10" s="2" customFormat="1" x14ac:dyDescent="0.25">
      <c r="A264" s="23"/>
      <c r="B264" s="19"/>
      <c r="C264" s="23"/>
      <c r="D264" s="23"/>
      <c r="E264" s="23"/>
      <c r="F264" s="24"/>
      <c r="G264" s="24"/>
      <c r="H264" s="30"/>
      <c r="I264" s="17"/>
      <c r="J264"/>
    </row>
    <row r="265" spans="1:10" s="2" customFormat="1" x14ac:dyDescent="0.25">
      <c r="A265" s="23"/>
      <c r="B265" s="19"/>
      <c r="C265" s="23"/>
      <c r="D265" s="23"/>
      <c r="E265" s="23"/>
      <c r="F265" s="24"/>
      <c r="G265" s="24"/>
      <c r="H265" s="30"/>
      <c r="I265" s="17"/>
      <c r="J265"/>
    </row>
    <row r="266" spans="1:10" s="2" customFormat="1" x14ac:dyDescent="0.25">
      <c r="A266" s="23"/>
      <c r="B266" s="19"/>
      <c r="C266" s="23"/>
      <c r="D266" s="23"/>
      <c r="E266" s="23"/>
      <c r="F266" s="24"/>
      <c r="G266" s="24"/>
      <c r="H266" s="30"/>
      <c r="I266" s="17"/>
      <c r="J266"/>
    </row>
    <row r="267" spans="1:10" s="2" customFormat="1" x14ac:dyDescent="0.25">
      <c r="A267" s="23"/>
      <c r="B267" s="19"/>
      <c r="C267" s="23"/>
      <c r="D267" s="23"/>
      <c r="E267" s="23"/>
      <c r="F267" s="24"/>
      <c r="G267" s="24"/>
      <c r="H267" s="30"/>
      <c r="I267" s="17"/>
      <c r="J267"/>
    </row>
    <row r="268" spans="1:10" s="2" customFormat="1" x14ac:dyDescent="0.25">
      <c r="A268" s="23"/>
      <c r="B268" s="19"/>
      <c r="C268" s="23"/>
      <c r="D268" s="23"/>
      <c r="E268" s="23"/>
      <c r="F268" s="24"/>
      <c r="G268" s="24"/>
      <c r="H268" s="30"/>
      <c r="I268" s="17"/>
      <c r="J268"/>
    </row>
    <row r="269" spans="1:10" s="2" customFormat="1" x14ac:dyDescent="0.25">
      <c r="A269" s="23"/>
      <c r="B269" s="19"/>
      <c r="C269" s="23"/>
      <c r="D269" s="23"/>
      <c r="E269" s="23"/>
      <c r="F269" s="24"/>
      <c r="G269" s="24"/>
      <c r="H269" s="30"/>
      <c r="I269" s="17"/>
      <c r="J269"/>
    </row>
    <row r="270" spans="1:10" s="2" customFormat="1" x14ac:dyDescent="0.25">
      <c r="A270" s="23"/>
      <c r="B270" s="19"/>
      <c r="C270" s="23"/>
      <c r="D270" s="23"/>
      <c r="E270" s="23"/>
      <c r="F270" s="24"/>
      <c r="G270" s="24"/>
      <c r="H270" s="30"/>
      <c r="I270" s="17"/>
      <c r="J270"/>
    </row>
    <row r="271" spans="1:10" s="2" customFormat="1" x14ac:dyDescent="0.25">
      <c r="A271" s="23"/>
      <c r="B271" s="19"/>
      <c r="C271" s="23"/>
      <c r="D271" s="23"/>
      <c r="E271" s="23"/>
      <c r="F271" s="24"/>
      <c r="G271" s="24"/>
      <c r="H271" s="30"/>
      <c r="I271" s="17"/>
      <c r="J271"/>
    </row>
    <row r="272" spans="1:10" s="2" customFormat="1" x14ac:dyDescent="0.25">
      <c r="A272" s="23"/>
      <c r="B272" s="19"/>
      <c r="C272" s="23"/>
      <c r="D272" s="23"/>
      <c r="E272" s="23"/>
      <c r="F272" s="24"/>
      <c r="G272" s="24"/>
      <c r="H272" s="30"/>
      <c r="I272" s="17"/>
      <c r="J272"/>
    </row>
    <row r="273" spans="1:10" s="2" customFormat="1" x14ac:dyDescent="0.25">
      <c r="A273" s="23"/>
      <c r="B273" s="19"/>
      <c r="C273" s="23"/>
      <c r="D273" s="23"/>
      <c r="E273" s="23"/>
      <c r="F273" s="24"/>
      <c r="G273" s="24"/>
      <c r="H273" s="30"/>
      <c r="I273" s="17"/>
      <c r="J273"/>
    </row>
    <row r="274" spans="1:10" s="2" customFormat="1" x14ac:dyDescent="0.25">
      <c r="A274" s="23"/>
      <c r="B274" s="19"/>
      <c r="C274" s="23"/>
      <c r="D274" s="23"/>
      <c r="E274" s="23"/>
      <c r="F274" s="24"/>
      <c r="G274" s="24"/>
      <c r="H274" s="30"/>
      <c r="I274" s="17"/>
      <c r="J274"/>
    </row>
    <row r="275" spans="1:10" s="2" customFormat="1" x14ac:dyDescent="0.25">
      <c r="A275" s="23"/>
      <c r="B275" s="19"/>
      <c r="C275" s="23"/>
      <c r="D275" s="23"/>
      <c r="E275" s="23"/>
      <c r="F275" s="24"/>
      <c r="G275" s="24"/>
      <c r="H275" s="30"/>
      <c r="I275" s="17"/>
      <c r="J275"/>
    </row>
    <row r="276" spans="1:10" s="2" customFormat="1" x14ac:dyDescent="0.25">
      <c r="A276" s="23"/>
      <c r="B276" s="19"/>
      <c r="C276" s="23"/>
      <c r="D276" s="23"/>
      <c r="E276" s="23"/>
      <c r="F276" s="24"/>
      <c r="G276" s="24"/>
      <c r="H276" s="30"/>
      <c r="I276" s="17"/>
      <c r="J276"/>
    </row>
    <row r="277" spans="1:10" s="2" customFormat="1" x14ac:dyDescent="0.25">
      <c r="A277" s="23"/>
      <c r="B277" s="19"/>
      <c r="C277" s="23"/>
      <c r="D277" s="23"/>
      <c r="E277" s="23"/>
      <c r="F277" s="24"/>
      <c r="G277" s="24"/>
      <c r="H277" s="30"/>
      <c r="I277" s="17"/>
      <c r="J277"/>
    </row>
    <row r="278" spans="1:10" s="2" customFormat="1" x14ac:dyDescent="0.25">
      <c r="A278" s="23"/>
      <c r="B278" s="19"/>
      <c r="C278" s="23"/>
      <c r="D278" s="23"/>
      <c r="E278" s="23"/>
      <c r="F278" s="24"/>
      <c r="G278" s="24"/>
      <c r="H278" s="30"/>
      <c r="I278" s="17"/>
      <c r="J278"/>
    </row>
    <row r="279" spans="1:10" s="2" customFormat="1" x14ac:dyDescent="0.25">
      <c r="A279" s="23"/>
      <c r="B279" s="19"/>
      <c r="C279" s="23"/>
      <c r="D279" s="23"/>
      <c r="E279" s="23"/>
      <c r="F279" s="24"/>
      <c r="G279" s="24"/>
      <c r="H279" s="30"/>
      <c r="I279" s="17"/>
      <c r="J279"/>
    </row>
    <row r="280" spans="1:10" s="2" customFormat="1" x14ac:dyDescent="0.25">
      <c r="A280" s="23"/>
      <c r="B280" s="19"/>
      <c r="C280" s="23"/>
      <c r="D280" s="23"/>
      <c r="E280" s="23"/>
      <c r="F280" s="24"/>
      <c r="G280" s="24"/>
      <c r="H280" s="30"/>
      <c r="I280" s="17"/>
      <c r="J280"/>
    </row>
    <row r="281" spans="1:10" s="2" customFormat="1" x14ac:dyDescent="0.25">
      <c r="A281" s="23"/>
      <c r="B281" s="19"/>
      <c r="C281" s="23"/>
      <c r="D281" s="23"/>
      <c r="E281" s="23"/>
      <c r="F281" s="24"/>
      <c r="G281" s="24"/>
      <c r="H281" s="30"/>
      <c r="I281" s="17"/>
      <c r="J281"/>
    </row>
    <row r="282" spans="1:10" s="2" customFormat="1" x14ac:dyDescent="0.25">
      <c r="A282" s="23"/>
      <c r="B282" s="19"/>
      <c r="C282" s="23"/>
      <c r="D282" s="23"/>
      <c r="E282" s="23"/>
      <c r="F282" s="24"/>
      <c r="G282" s="24"/>
      <c r="H282" s="30"/>
      <c r="I282" s="17"/>
      <c r="J282"/>
    </row>
    <row r="283" spans="1:10" s="2" customFormat="1" x14ac:dyDescent="0.25">
      <c r="A283" s="23"/>
      <c r="B283" s="19"/>
      <c r="C283" s="23"/>
      <c r="D283" s="23"/>
      <c r="E283" s="23"/>
      <c r="F283" s="24"/>
      <c r="G283" s="24"/>
      <c r="H283" s="30"/>
      <c r="I283" s="17"/>
      <c r="J283"/>
    </row>
    <row r="284" spans="1:10" s="2" customFormat="1" x14ac:dyDescent="0.25">
      <c r="A284" s="23"/>
      <c r="B284" s="19"/>
      <c r="C284" s="23"/>
      <c r="D284" s="23"/>
      <c r="E284" s="23"/>
      <c r="F284" s="24"/>
      <c r="G284" s="24"/>
      <c r="H284" s="30"/>
      <c r="I284" s="17"/>
      <c r="J284"/>
    </row>
    <row r="285" spans="1:10" s="2" customFormat="1" x14ac:dyDescent="0.25">
      <c r="A285" s="23"/>
      <c r="B285" s="19"/>
      <c r="C285" s="23"/>
      <c r="D285" s="23"/>
      <c r="E285" s="23"/>
      <c r="F285" s="24"/>
      <c r="G285" s="24"/>
      <c r="H285" s="30"/>
      <c r="I285" s="17"/>
      <c r="J285"/>
    </row>
    <row r="286" spans="1:10" s="2" customFormat="1" x14ac:dyDescent="0.25">
      <c r="A286" s="23"/>
      <c r="B286" s="19"/>
      <c r="C286" s="23"/>
      <c r="D286" s="23"/>
      <c r="E286" s="23"/>
      <c r="F286" s="24"/>
      <c r="G286" s="24"/>
      <c r="H286" s="30"/>
      <c r="I286" s="17"/>
      <c r="J286"/>
    </row>
    <row r="287" spans="1:10" s="2" customFormat="1" x14ac:dyDescent="0.25">
      <c r="A287" s="23"/>
      <c r="B287" s="19"/>
      <c r="C287" s="23"/>
      <c r="D287" s="23"/>
      <c r="E287" s="23"/>
      <c r="F287" s="24"/>
      <c r="G287" s="24"/>
      <c r="H287" s="30"/>
      <c r="I287" s="17"/>
      <c r="J287"/>
    </row>
    <row r="288" spans="1:10" s="2" customFormat="1" x14ac:dyDescent="0.25">
      <c r="A288" s="23"/>
      <c r="B288" s="19"/>
      <c r="C288" s="23"/>
      <c r="D288" s="23"/>
      <c r="E288" s="23"/>
      <c r="F288" s="24"/>
      <c r="G288" s="24"/>
      <c r="H288" s="30"/>
      <c r="I288" s="17"/>
      <c r="J288"/>
    </row>
    <row r="289" spans="1:10" s="2" customFormat="1" x14ac:dyDescent="0.25">
      <c r="A289" s="23"/>
      <c r="B289" s="19"/>
      <c r="C289" s="23"/>
      <c r="D289" s="23"/>
      <c r="E289" s="23"/>
      <c r="F289" s="24"/>
      <c r="G289" s="24"/>
      <c r="H289" s="30"/>
      <c r="I289" s="17"/>
      <c r="J289"/>
    </row>
    <row r="290" spans="1:10" s="2" customFormat="1" x14ac:dyDescent="0.25">
      <c r="A290" s="23"/>
      <c r="B290" s="19"/>
      <c r="C290" s="23"/>
      <c r="D290" s="23"/>
      <c r="E290" s="23"/>
      <c r="F290" s="24"/>
      <c r="G290" s="24"/>
      <c r="H290" s="30"/>
      <c r="I290" s="17"/>
      <c r="J290"/>
    </row>
    <row r="291" spans="1:10" s="2" customFormat="1" x14ac:dyDescent="0.25">
      <c r="A291" s="23"/>
      <c r="B291" s="19"/>
      <c r="C291" s="23"/>
      <c r="D291" s="23"/>
      <c r="E291" s="23"/>
      <c r="F291" s="24"/>
      <c r="G291" s="24"/>
      <c r="H291" s="30"/>
      <c r="I291" s="17"/>
      <c r="J291"/>
    </row>
    <row r="292" spans="1:10" s="2" customFormat="1" x14ac:dyDescent="0.25">
      <c r="A292" s="23"/>
      <c r="B292" s="19"/>
      <c r="C292" s="23"/>
      <c r="D292" s="23"/>
      <c r="E292" s="23"/>
      <c r="F292" s="24"/>
      <c r="G292" s="24"/>
      <c r="H292" s="30"/>
      <c r="I292" s="17"/>
      <c r="J292"/>
    </row>
    <row r="293" spans="1:10" s="2" customFormat="1" x14ac:dyDescent="0.25">
      <c r="A293" s="23"/>
      <c r="B293" s="19"/>
      <c r="C293" s="23"/>
      <c r="D293" s="23"/>
      <c r="E293" s="23"/>
      <c r="F293" s="24"/>
      <c r="G293" s="24"/>
      <c r="H293" s="30"/>
      <c r="I293" s="17"/>
      <c r="J293"/>
    </row>
    <row r="294" spans="1:10" s="2" customFormat="1" x14ac:dyDescent="0.25">
      <c r="A294" s="23"/>
      <c r="B294" s="19"/>
      <c r="C294" s="23"/>
      <c r="D294" s="23"/>
      <c r="E294" s="23"/>
      <c r="F294" s="24"/>
      <c r="G294" s="24"/>
      <c r="H294" s="30"/>
      <c r="I294" s="17"/>
      <c r="J294"/>
    </row>
    <row r="295" spans="1:10" s="2" customFormat="1" x14ac:dyDescent="0.25">
      <c r="A295" s="23"/>
      <c r="B295" s="19"/>
      <c r="C295" s="23"/>
      <c r="D295" s="23"/>
      <c r="E295" s="23"/>
      <c r="F295" s="24"/>
      <c r="G295" s="24"/>
      <c r="H295" s="30"/>
      <c r="I295" s="17"/>
      <c r="J295"/>
    </row>
    <row r="296" spans="1:10" s="2" customFormat="1" x14ac:dyDescent="0.25">
      <c r="A296" s="23"/>
      <c r="B296" s="19"/>
      <c r="C296" s="23"/>
      <c r="D296" s="23"/>
      <c r="E296" s="23"/>
      <c r="F296" s="24"/>
      <c r="G296" s="24"/>
      <c r="H296" s="30"/>
      <c r="I296" s="17"/>
      <c r="J296"/>
    </row>
    <row r="297" spans="1:10" s="2" customFormat="1" x14ac:dyDescent="0.25">
      <c r="A297" s="23"/>
      <c r="B297" s="19"/>
      <c r="C297" s="23"/>
      <c r="D297" s="23"/>
      <c r="E297" s="23"/>
      <c r="F297" s="24"/>
      <c r="G297" s="24"/>
      <c r="H297" s="30"/>
      <c r="I297" s="17"/>
      <c r="J297"/>
    </row>
    <row r="298" spans="1:10" s="2" customFormat="1" x14ac:dyDescent="0.25">
      <c r="A298" s="23"/>
      <c r="B298" s="19"/>
      <c r="C298" s="23"/>
      <c r="D298" s="23"/>
      <c r="E298" s="23"/>
      <c r="F298" s="24"/>
      <c r="G298" s="24"/>
      <c r="H298" s="30"/>
      <c r="I298" s="17"/>
      <c r="J298"/>
    </row>
    <row r="299" spans="1:10" s="2" customFormat="1" x14ac:dyDescent="0.25">
      <c r="A299" s="23"/>
      <c r="B299" s="19"/>
      <c r="C299" s="23"/>
      <c r="D299" s="23"/>
      <c r="E299" s="23"/>
      <c r="F299" s="24"/>
      <c r="G299" s="24"/>
      <c r="H299" s="30"/>
      <c r="I299" s="17"/>
      <c r="J299"/>
    </row>
    <row r="300" spans="1:10" s="2" customFormat="1" x14ac:dyDescent="0.25">
      <c r="A300" s="23"/>
      <c r="B300" s="19"/>
      <c r="C300" s="23"/>
      <c r="D300" s="23"/>
      <c r="E300" s="23"/>
      <c r="F300" s="24"/>
      <c r="G300" s="24"/>
      <c r="H300" s="30"/>
      <c r="I300" s="17"/>
      <c r="J300"/>
    </row>
    <row r="301" spans="1:10" s="2" customFormat="1" x14ac:dyDescent="0.25">
      <c r="A301" s="23"/>
      <c r="B301" s="19"/>
      <c r="C301" s="23"/>
      <c r="D301" s="23"/>
      <c r="E301" s="23"/>
      <c r="F301" s="24"/>
      <c r="G301" s="24"/>
      <c r="H301" s="30"/>
      <c r="I301" s="17"/>
      <c r="J301"/>
    </row>
    <row r="302" spans="1:10" s="2" customFormat="1" x14ac:dyDescent="0.25">
      <c r="A302" s="23"/>
      <c r="B302" s="19"/>
      <c r="C302" s="23"/>
      <c r="D302" s="23"/>
      <c r="E302" s="23"/>
      <c r="F302" s="24"/>
      <c r="G302" s="24"/>
      <c r="H302" s="30"/>
      <c r="I302" s="17"/>
      <c r="J302"/>
    </row>
    <row r="303" spans="1:10" s="2" customFormat="1" x14ac:dyDescent="0.25">
      <c r="A303" s="23"/>
      <c r="B303" s="19"/>
      <c r="C303" s="23"/>
      <c r="D303" s="23"/>
      <c r="E303" s="23"/>
      <c r="F303" s="24"/>
      <c r="G303" s="24"/>
      <c r="H303" s="30"/>
      <c r="I303" s="17"/>
      <c r="J303"/>
    </row>
    <row r="304" spans="1:10" s="2" customFormat="1" x14ac:dyDescent="0.25">
      <c r="A304" s="23"/>
      <c r="B304" s="19"/>
      <c r="C304" s="23"/>
      <c r="D304" s="23"/>
      <c r="E304" s="23"/>
      <c r="F304" s="24"/>
      <c r="G304" s="24"/>
      <c r="H304" s="30"/>
      <c r="I304" s="17"/>
      <c r="J304"/>
    </row>
    <row r="305" spans="1:10" s="2" customFormat="1" x14ac:dyDescent="0.25">
      <c r="A305" s="23"/>
      <c r="B305" s="19"/>
      <c r="C305" s="23"/>
      <c r="D305" s="23"/>
      <c r="E305" s="23"/>
      <c r="F305" s="24"/>
      <c r="G305" s="24"/>
      <c r="H305" s="30"/>
      <c r="I305" s="17"/>
      <c r="J305"/>
    </row>
    <row r="306" spans="1:10" s="2" customFormat="1" x14ac:dyDescent="0.25">
      <c r="A306" s="23"/>
      <c r="B306" s="19"/>
      <c r="C306" s="23"/>
      <c r="D306" s="23"/>
      <c r="E306" s="23"/>
      <c r="F306" s="24"/>
      <c r="G306" s="24"/>
      <c r="H306" s="30"/>
      <c r="I306" s="17"/>
      <c r="J306"/>
    </row>
    <row r="307" spans="1:10" s="2" customFormat="1" x14ac:dyDescent="0.25">
      <c r="A307" s="23"/>
      <c r="B307" s="19"/>
      <c r="C307" s="23"/>
      <c r="D307" s="23"/>
      <c r="E307" s="23"/>
      <c r="F307" s="24"/>
      <c r="G307" s="24"/>
      <c r="H307" s="30"/>
      <c r="I307" s="17"/>
      <c r="J307"/>
    </row>
    <row r="308" spans="1:10" s="2" customFormat="1" x14ac:dyDescent="0.25">
      <c r="A308" s="23"/>
      <c r="B308" s="19"/>
      <c r="C308" s="23"/>
      <c r="D308" s="23"/>
      <c r="E308" s="23"/>
      <c r="F308" s="24"/>
      <c r="G308" s="24"/>
      <c r="H308" s="30"/>
      <c r="I308" s="17"/>
      <c r="J308"/>
    </row>
    <row r="309" spans="1:10" s="2" customFormat="1" x14ac:dyDescent="0.25">
      <c r="A309" s="23"/>
      <c r="B309" s="19"/>
      <c r="C309" s="23"/>
      <c r="D309" s="23"/>
      <c r="E309" s="23"/>
      <c r="F309" s="24"/>
      <c r="G309" s="24"/>
      <c r="H309" s="30"/>
      <c r="I309" s="17"/>
      <c r="J309"/>
    </row>
    <row r="310" spans="1:10" s="2" customFormat="1" x14ac:dyDescent="0.25">
      <c r="A310" s="23"/>
      <c r="B310" s="19"/>
      <c r="C310" s="23"/>
      <c r="D310" s="23"/>
      <c r="E310" s="23"/>
      <c r="F310" s="24"/>
      <c r="G310" s="24"/>
      <c r="H310" s="30"/>
      <c r="I310" s="17"/>
      <c r="J310"/>
    </row>
    <row r="311" spans="1:10" s="2" customFormat="1" x14ac:dyDescent="0.25">
      <c r="A311" s="23"/>
      <c r="B311" s="19"/>
      <c r="C311" s="23"/>
      <c r="D311" s="23"/>
      <c r="E311" s="23"/>
      <c r="F311" s="24"/>
      <c r="G311" s="24"/>
      <c r="H311" s="30"/>
      <c r="I311" s="17"/>
      <c r="J311"/>
    </row>
    <row r="312" spans="1:10" s="2" customFormat="1" x14ac:dyDescent="0.25">
      <c r="A312" s="23"/>
      <c r="B312" s="19"/>
      <c r="C312" s="23"/>
      <c r="D312" s="23"/>
      <c r="E312" s="23"/>
      <c r="F312" s="24"/>
      <c r="G312" s="24"/>
      <c r="H312" s="30"/>
      <c r="I312" s="17"/>
      <c r="J312"/>
    </row>
    <row r="313" spans="1:10" s="2" customFormat="1" x14ac:dyDescent="0.25">
      <c r="A313" s="23"/>
      <c r="B313" s="19"/>
      <c r="C313" s="23"/>
      <c r="D313" s="23"/>
      <c r="E313" s="23"/>
      <c r="F313" s="24"/>
      <c r="G313" s="24"/>
      <c r="H313" s="30"/>
      <c r="I313" s="17"/>
      <c r="J313"/>
    </row>
    <row r="314" spans="1:10" s="2" customFormat="1" x14ac:dyDescent="0.25">
      <c r="A314" s="23"/>
      <c r="B314" s="19"/>
      <c r="C314" s="23"/>
      <c r="D314" s="23"/>
      <c r="E314" s="23"/>
      <c r="F314" s="24"/>
      <c r="G314" s="24"/>
      <c r="H314" s="30"/>
      <c r="I314" s="17"/>
      <c r="J314"/>
    </row>
    <row r="315" spans="1:10" s="2" customFormat="1" x14ac:dyDescent="0.25">
      <c r="A315" s="23"/>
      <c r="B315" s="19"/>
      <c r="C315" s="23"/>
      <c r="D315" s="23"/>
      <c r="E315" s="23"/>
      <c r="F315" s="24"/>
      <c r="G315" s="24"/>
      <c r="H315" s="30"/>
      <c r="I315" s="17"/>
      <c r="J315"/>
    </row>
    <row r="316" spans="1:10" s="2" customFormat="1" x14ac:dyDescent="0.25">
      <c r="A316" s="23"/>
      <c r="B316" s="19"/>
      <c r="C316" s="23"/>
      <c r="D316" s="23"/>
      <c r="E316" s="23"/>
      <c r="F316" s="24"/>
      <c r="G316" s="24"/>
      <c r="H316" s="30"/>
      <c r="I316" s="17"/>
      <c r="J316"/>
    </row>
    <row r="317" spans="1:10" s="2" customFormat="1" x14ac:dyDescent="0.25">
      <c r="A317" s="23"/>
      <c r="B317" s="19"/>
      <c r="C317" s="23"/>
      <c r="D317" s="23"/>
      <c r="E317" s="23"/>
      <c r="F317" s="24"/>
      <c r="G317" s="24"/>
      <c r="H317" s="30"/>
      <c r="I317" s="17"/>
      <c r="J317"/>
    </row>
    <row r="318" spans="1:10" s="2" customFormat="1" x14ac:dyDescent="0.25">
      <c r="A318" s="23"/>
      <c r="B318" s="19"/>
      <c r="C318" s="23"/>
      <c r="D318" s="23"/>
      <c r="E318" s="23"/>
      <c r="F318" s="24"/>
      <c r="G318" s="24"/>
      <c r="H318" s="30"/>
      <c r="I318" s="17"/>
      <c r="J318"/>
    </row>
    <row r="319" spans="1:10" s="2" customFormat="1" x14ac:dyDescent="0.25">
      <c r="A319" s="23"/>
      <c r="B319" s="19"/>
      <c r="C319" s="23"/>
      <c r="D319" s="23"/>
      <c r="E319" s="23"/>
      <c r="F319" s="24"/>
      <c r="G319" s="24"/>
      <c r="H319" s="30"/>
      <c r="I319" s="17"/>
      <c r="J319"/>
    </row>
    <row r="320" spans="1:10" s="2" customFormat="1" x14ac:dyDescent="0.25">
      <c r="A320" s="23"/>
      <c r="B320" s="19"/>
      <c r="C320" s="23"/>
      <c r="D320" s="23"/>
      <c r="E320" s="23"/>
      <c r="F320" s="24"/>
      <c r="G320" s="24"/>
      <c r="H320" s="30"/>
      <c r="I320" s="17"/>
      <c r="J320"/>
    </row>
    <row r="321" spans="1:10" s="2" customFormat="1" x14ac:dyDescent="0.25">
      <c r="A321" s="23"/>
      <c r="B321" s="19"/>
      <c r="C321" s="23"/>
      <c r="D321" s="23"/>
      <c r="E321" s="23"/>
      <c r="F321" s="24"/>
      <c r="G321" s="24"/>
      <c r="H321" s="30"/>
      <c r="I321" s="17"/>
      <c r="J321"/>
    </row>
    <row r="322" spans="1:10" s="2" customFormat="1" x14ac:dyDescent="0.25">
      <c r="A322" s="23"/>
      <c r="B322" s="19"/>
      <c r="C322" s="23"/>
      <c r="D322" s="23"/>
      <c r="E322" s="23"/>
      <c r="F322" s="24"/>
      <c r="G322" s="24"/>
      <c r="H322" s="30"/>
      <c r="I322" s="17"/>
      <c r="J322"/>
    </row>
    <row r="323" spans="1:10" s="2" customFormat="1" x14ac:dyDescent="0.25">
      <c r="A323" s="23"/>
      <c r="B323" s="19"/>
      <c r="C323" s="23"/>
      <c r="D323" s="23"/>
      <c r="E323" s="23"/>
      <c r="F323" s="24"/>
      <c r="G323" s="24"/>
      <c r="H323" s="30"/>
      <c r="I323" s="17"/>
      <c r="J323"/>
    </row>
    <row r="324" spans="1:10" s="2" customFormat="1" x14ac:dyDescent="0.25">
      <c r="A324" s="23"/>
      <c r="B324" s="19"/>
      <c r="C324" s="23"/>
      <c r="D324" s="23"/>
      <c r="E324" s="23"/>
      <c r="F324" s="24"/>
      <c r="G324" s="24"/>
      <c r="H324" s="30"/>
      <c r="I324" s="17"/>
      <c r="J324"/>
    </row>
    <row r="325" spans="1:10" s="2" customFormat="1" x14ac:dyDescent="0.25">
      <c r="A325" s="23"/>
      <c r="B325" s="19"/>
      <c r="C325" s="23"/>
      <c r="D325" s="23"/>
      <c r="E325" s="23"/>
      <c r="F325" s="24"/>
      <c r="G325" s="24"/>
      <c r="H325" s="30"/>
      <c r="I325" s="17"/>
      <c r="J325"/>
    </row>
    <row r="326" spans="1:10" s="2" customFormat="1" x14ac:dyDescent="0.25">
      <c r="A326" s="23"/>
      <c r="B326" s="19"/>
      <c r="C326" s="23"/>
      <c r="D326" s="23"/>
      <c r="E326" s="23"/>
      <c r="F326" s="24"/>
      <c r="G326" s="24"/>
      <c r="H326" s="30"/>
      <c r="I326" s="17"/>
      <c r="J326"/>
    </row>
    <row r="327" spans="1:10" s="2" customFormat="1" x14ac:dyDescent="0.25">
      <c r="A327" s="23"/>
      <c r="B327" s="19"/>
      <c r="C327" s="23"/>
      <c r="D327" s="23"/>
      <c r="E327" s="23"/>
      <c r="F327" s="24"/>
      <c r="G327" s="24"/>
      <c r="H327" s="30"/>
      <c r="I327" s="17"/>
      <c r="J327"/>
    </row>
    <row r="328" spans="1:10" s="2" customFormat="1" x14ac:dyDescent="0.25">
      <c r="A328" s="23"/>
      <c r="B328" s="19"/>
      <c r="C328" s="23"/>
      <c r="D328" s="23"/>
      <c r="E328" s="23"/>
      <c r="F328" s="24"/>
      <c r="G328" s="24"/>
      <c r="H328" s="30"/>
      <c r="I328" s="17"/>
      <c r="J328"/>
    </row>
    <row r="329" spans="1:10" s="2" customFormat="1" x14ac:dyDescent="0.25">
      <c r="A329" s="23"/>
      <c r="B329" s="19"/>
      <c r="C329" s="23"/>
      <c r="D329" s="23"/>
      <c r="E329" s="23"/>
      <c r="F329" s="24"/>
      <c r="G329" s="24"/>
      <c r="H329" s="30"/>
      <c r="I329" s="17"/>
      <c r="J329"/>
    </row>
    <row r="330" spans="1:10" s="2" customFormat="1" x14ac:dyDescent="0.25">
      <c r="A330" s="23"/>
      <c r="B330" s="19"/>
      <c r="C330" s="23"/>
      <c r="D330" s="23"/>
      <c r="E330" s="23"/>
      <c r="F330" s="24"/>
      <c r="G330" s="24"/>
      <c r="H330" s="30"/>
      <c r="I330" s="17"/>
      <c r="J330"/>
    </row>
    <row r="331" spans="1:10" s="2" customFormat="1" x14ac:dyDescent="0.25">
      <c r="A331" s="23"/>
      <c r="B331" s="19"/>
      <c r="C331" s="23"/>
      <c r="D331" s="23"/>
      <c r="E331" s="23"/>
      <c r="F331" s="24"/>
      <c r="G331" s="24"/>
      <c r="H331" s="30"/>
      <c r="I331" s="17"/>
      <c r="J331"/>
    </row>
    <row r="332" spans="1:10" s="2" customFormat="1" x14ac:dyDescent="0.25">
      <c r="A332" s="23"/>
      <c r="B332" s="19"/>
      <c r="C332" s="23"/>
      <c r="D332" s="23"/>
      <c r="E332" s="23"/>
      <c r="F332" s="24"/>
      <c r="G332" s="24"/>
      <c r="H332" s="30"/>
      <c r="I332" s="17"/>
      <c r="J332"/>
    </row>
    <row r="333" spans="1:10" s="2" customFormat="1" x14ac:dyDescent="0.25">
      <c r="A333" s="23"/>
      <c r="B333" s="19"/>
      <c r="C333" s="23"/>
      <c r="D333" s="23"/>
      <c r="E333" s="23"/>
      <c r="F333" s="24"/>
      <c r="G333" s="24"/>
      <c r="H333" s="30"/>
      <c r="I333" s="17"/>
      <c r="J333"/>
    </row>
    <row r="334" spans="1:10" s="2" customFormat="1" x14ac:dyDescent="0.25">
      <c r="A334" s="23"/>
      <c r="B334" s="19"/>
      <c r="C334" s="23"/>
      <c r="D334" s="23"/>
      <c r="E334" s="23"/>
      <c r="F334" s="24"/>
      <c r="G334" s="24"/>
      <c r="H334" s="30"/>
      <c r="I334" s="17"/>
      <c r="J334"/>
    </row>
    <row r="335" spans="1:10" s="2" customFormat="1" x14ac:dyDescent="0.25">
      <c r="A335" s="23"/>
      <c r="B335" s="19"/>
      <c r="C335" s="23"/>
      <c r="D335" s="23"/>
      <c r="E335" s="23"/>
      <c r="F335" s="24"/>
      <c r="G335" s="24"/>
      <c r="H335" s="30"/>
      <c r="I335" s="17"/>
      <c r="J335"/>
    </row>
    <row r="336" spans="1:10" s="2" customFormat="1" x14ac:dyDescent="0.25">
      <c r="A336" s="23"/>
      <c r="B336" s="19"/>
      <c r="C336" s="23"/>
      <c r="D336" s="23"/>
      <c r="E336" s="23"/>
      <c r="F336" s="24"/>
      <c r="G336" s="24"/>
      <c r="H336" s="30"/>
      <c r="I336" s="17"/>
      <c r="J336"/>
    </row>
    <row r="337" spans="1:10" s="2" customFormat="1" x14ac:dyDescent="0.25">
      <c r="A337" s="23"/>
      <c r="B337" s="19"/>
      <c r="C337" s="23"/>
      <c r="D337" s="23"/>
      <c r="E337" s="23"/>
      <c r="F337" s="24"/>
      <c r="G337" s="24"/>
      <c r="H337" s="30"/>
      <c r="I337" s="17"/>
      <c r="J337"/>
    </row>
    <row r="338" spans="1:10" s="2" customFormat="1" x14ac:dyDescent="0.25">
      <c r="A338" s="23"/>
      <c r="B338" s="19"/>
      <c r="C338" s="23"/>
      <c r="D338" s="23"/>
      <c r="E338" s="23"/>
      <c r="F338" s="24"/>
      <c r="G338" s="24"/>
      <c r="H338" s="30"/>
      <c r="I338" s="17"/>
      <c r="J338"/>
    </row>
    <row r="339" spans="1:10" s="2" customFormat="1" x14ac:dyDescent="0.25">
      <c r="A339" s="23"/>
      <c r="B339" s="19"/>
      <c r="C339" s="23"/>
      <c r="D339" s="23"/>
      <c r="E339" s="23"/>
      <c r="F339" s="24"/>
      <c r="G339" s="24"/>
      <c r="H339" s="30"/>
      <c r="I339" s="17"/>
      <c r="J339"/>
    </row>
    <row r="340" spans="1:10" s="2" customFormat="1" x14ac:dyDescent="0.25">
      <c r="A340" s="23"/>
      <c r="B340" s="19"/>
      <c r="C340" s="23"/>
      <c r="D340" s="23"/>
      <c r="E340" s="23"/>
      <c r="F340" s="24"/>
      <c r="G340" s="24"/>
      <c r="H340" s="30"/>
      <c r="I340" s="17"/>
      <c r="J340"/>
    </row>
    <row r="341" spans="1:10" s="2" customFormat="1" x14ac:dyDescent="0.25">
      <c r="A341" s="23"/>
      <c r="B341" s="19"/>
      <c r="C341" s="23"/>
      <c r="D341" s="23"/>
      <c r="E341" s="23"/>
      <c r="F341" s="24"/>
      <c r="G341" s="24"/>
      <c r="H341" s="30"/>
      <c r="I341" s="17"/>
      <c r="J341"/>
    </row>
    <row r="342" spans="1:10" s="2" customFormat="1" x14ac:dyDescent="0.25">
      <c r="A342" s="23"/>
      <c r="B342" s="19"/>
      <c r="C342" s="23"/>
      <c r="D342" s="23"/>
      <c r="E342" s="23"/>
      <c r="F342" s="24"/>
      <c r="G342" s="24"/>
      <c r="H342" s="30"/>
      <c r="I342" s="17"/>
      <c r="J342"/>
    </row>
    <row r="343" spans="1:10" s="2" customFormat="1" x14ac:dyDescent="0.25">
      <c r="A343" s="23"/>
      <c r="B343" s="19"/>
      <c r="C343" s="23"/>
      <c r="D343" s="23"/>
      <c r="E343" s="23"/>
      <c r="F343" s="24"/>
      <c r="G343" s="24"/>
      <c r="H343" s="30"/>
      <c r="I343" s="17"/>
      <c r="J343"/>
    </row>
    <row r="344" spans="1:10" s="2" customFormat="1" x14ac:dyDescent="0.25">
      <c r="A344" s="23"/>
      <c r="B344" s="19"/>
      <c r="C344" s="23"/>
      <c r="D344" s="23"/>
      <c r="E344" s="23"/>
      <c r="F344" s="24"/>
      <c r="G344" s="24"/>
      <c r="H344" s="30"/>
      <c r="I344" s="17"/>
      <c r="J344"/>
    </row>
    <row r="345" spans="1:10" s="2" customFormat="1" x14ac:dyDescent="0.25">
      <c r="A345" s="23"/>
      <c r="B345" s="19"/>
      <c r="C345" s="23"/>
      <c r="D345" s="23"/>
      <c r="E345" s="23"/>
      <c r="F345" s="24"/>
      <c r="G345" s="24"/>
      <c r="H345" s="30"/>
      <c r="I345" s="17"/>
      <c r="J345"/>
    </row>
    <row r="346" spans="1:10" s="2" customFormat="1" x14ac:dyDescent="0.25">
      <c r="A346" s="23"/>
      <c r="B346" s="19"/>
      <c r="C346" s="23"/>
      <c r="D346" s="23"/>
      <c r="E346" s="23"/>
      <c r="F346" s="24"/>
      <c r="G346" s="24"/>
      <c r="H346" s="30"/>
      <c r="I346" s="17"/>
      <c r="J346"/>
    </row>
    <row r="347" spans="1:10" s="2" customFormat="1" x14ac:dyDescent="0.25">
      <c r="A347" s="23"/>
      <c r="B347" s="19"/>
      <c r="C347" s="23"/>
      <c r="D347" s="23"/>
      <c r="E347" s="23"/>
      <c r="F347" s="24"/>
      <c r="G347" s="24"/>
      <c r="H347" s="30"/>
      <c r="I347" s="17"/>
      <c r="J347"/>
    </row>
    <row r="348" spans="1:10" s="2" customFormat="1" x14ac:dyDescent="0.25">
      <c r="A348" s="23"/>
      <c r="B348" s="19"/>
      <c r="C348" s="23"/>
      <c r="D348" s="23"/>
      <c r="E348" s="23"/>
      <c r="F348" s="24"/>
      <c r="G348" s="24"/>
      <c r="H348" s="30"/>
      <c r="I348" s="17"/>
      <c r="J348"/>
    </row>
    <row r="349" spans="1:10" s="2" customFormat="1" x14ac:dyDescent="0.25">
      <c r="A349" s="23"/>
      <c r="B349" s="19"/>
      <c r="C349" s="23"/>
      <c r="D349" s="23"/>
      <c r="E349" s="23"/>
      <c r="F349" s="24"/>
      <c r="G349" s="24"/>
      <c r="H349" s="30"/>
      <c r="I349" s="17"/>
      <c r="J349"/>
    </row>
    <row r="350" spans="1:10" s="2" customFormat="1" x14ac:dyDescent="0.25">
      <c r="A350" s="23"/>
      <c r="B350" s="19"/>
      <c r="C350" s="23"/>
      <c r="D350" s="23"/>
      <c r="E350" s="23"/>
      <c r="F350" s="24"/>
      <c r="G350" s="24"/>
      <c r="H350" s="30"/>
      <c r="I350" s="17"/>
      <c r="J350"/>
    </row>
    <row r="351" spans="1:10" s="2" customFormat="1" x14ac:dyDescent="0.25">
      <c r="A351" s="23"/>
      <c r="B351" s="19"/>
      <c r="C351" s="23"/>
      <c r="D351" s="23"/>
      <c r="E351" s="23"/>
      <c r="F351" s="24"/>
      <c r="G351" s="24"/>
      <c r="H351" s="30"/>
      <c r="I351" s="17"/>
      <c r="J351"/>
    </row>
    <row r="352" spans="1:10" s="2" customFormat="1" x14ac:dyDescent="0.25">
      <c r="A352" s="23"/>
      <c r="B352" s="19"/>
      <c r="C352" s="23"/>
      <c r="D352" s="23"/>
      <c r="E352" s="23"/>
      <c r="F352" s="24"/>
      <c r="G352" s="24"/>
      <c r="H352" s="30"/>
      <c r="I352" s="17"/>
      <c r="J352"/>
    </row>
    <row r="353" spans="1:10" s="2" customFormat="1" x14ac:dyDescent="0.25">
      <c r="A353" s="23"/>
      <c r="B353" s="19"/>
      <c r="C353" s="23"/>
      <c r="D353" s="23"/>
      <c r="E353" s="23"/>
      <c r="F353" s="24"/>
      <c r="G353" s="24"/>
      <c r="H353" s="30"/>
      <c r="I353" s="17"/>
      <c r="J353"/>
    </row>
    <row r="354" spans="1:10" s="2" customFormat="1" x14ac:dyDescent="0.25">
      <c r="A354" s="23"/>
      <c r="B354" s="19"/>
      <c r="C354" s="23"/>
      <c r="D354" s="23"/>
      <c r="E354" s="23"/>
      <c r="F354" s="24"/>
      <c r="G354" s="24"/>
      <c r="H354" s="30"/>
      <c r="I354" s="17"/>
      <c r="J354"/>
    </row>
    <row r="355" spans="1:10" s="2" customFormat="1" x14ac:dyDescent="0.25">
      <c r="A355" s="23"/>
      <c r="B355" s="19"/>
      <c r="C355" s="23"/>
      <c r="D355" s="23"/>
      <c r="E355" s="23"/>
      <c r="F355" s="24"/>
      <c r="G355" s="24"/>
      <c r="H355" s="30"/>
      <c r="I355" s="17"/>
      <c r="J355"/>
    </row>
    <row r="356" spans="1:10" s="2" customFormat="1" x14ac:dyDescent="0.25">
      <c r="A356" s="23"/>
      <c r="B356" s="19"/>
      <c r="C356" s="23"/>
      <c r="D356" s="23"/>
      <c r="E356" s="23"/>
      <c r="F356" s="24"/>
      <c r="G356" s="24"/>
      <c r="H356" s="30"/>
      <c r="I356" s="17"/>
      <c r="J356"/>
    </row>
    <row r="357" spans="1:10" s="2" customFormat="1" x14ac:dyDescent="0.25">
      <c r="A357" s="23"/>
      <c r="B357" s="19"/>
      <c r="C357" s="23"/>
      <c r="D357" s="23"/>
      <c r="E357" s="23"/>
      <c r="F357" s="24"/>
      <c r="G357" s="24"/>
      <c r="H357" s="30"/>
      <c r="I357" s="17"/>
      <c r="J357"/>
    </row>
    <row r="358" spans="1:10" s="2" customFormat="1" x14ac:dyDescent="0.25">
      <c r="A358" s="23"/>
      <c r="B358" s="19"/>
      <c r="C358" s="23"/>
      <c r="D358" s="23"/>
      <c r="E358" s="23"/>
      <c r="F358" s="24"/>
      <c r="G358" s="24"/>
      <c r="H358" s="30"/>
      <c r="I358" s="17"/>
      <c r="J358"/>
    </row>
    <row r="359" spans="1:10" s="2" customFormat="1" x14ac:dyDescent="0.25">
      <c r="A359" s="23"/>
      <c r="B359" s="19"/>
      <c r="C359" s="23"/>
      <c r="D359" s="23"/>
      <c r="E359" s="23"/>
      <c r="F359" s="24"/>
      <c r="G359" s="24"/>
      <c r="H359" s="30"/>
      <c r="I359" s="17"/>
      <c r="J359"/>
    </row>
    <row r="360" spans="1:10" s="2" customFormat="1" x14ac:dyDescent="0.25">
      <c r="A360" s="23"/>
      <c r="B360" s="19"/>
      <c r="C360" s="23"/>
      <c r="D360" s="23"/>
      <c r="E360" s="23"/>
      <c r="F360" s="24"/>
      <c r="G360" s="24"/>
      <c r="H360" s="30"/>
      <c r="I360" s="17"/>
      <c r="J360"/>
    </row>
    <row r="361" spans="1:10" s="2" customFormat="1" x14ac:dyDescent="0.25">
      <c r="A361" s="23"/>
      <c r="B361" s="19"/>
      <c r="C361" s="23"/>
      <c r="D361" s="23"/>
      <c r="E361" s="23"/>
      <c r="F361" s="24"/>
      <c r="G361" s="24"/>
      <c r="H361" s="30"/>
      <c r="I361" s="17"/>
      <c r="J361"/>
    </row>
    <row r="362" spans="1:10" s="2" customFormat="1" x14ac:dyDescent="0.25">
      <c r="A362" s="23"/>
      <c r="B362" s="19"/>
      <c r="C362" s="23"/>
      <c r="D362" s="23"/>
      <c r="E362" s="23"/>
      <c r="F362" s="24"/>
      <c r="G362" s="24"/>
      <c r="H362" s="30"/>
      <c r="I362" s="17"/>
      <c r="J362"/>
    </row>
    <row r="363" spans="1:10" s="2" customFormat="1" x14ac:dyDescent="0.25">
      <c r="A363" s="23"/>
      <c r="B363" s="19"/>
      <c r="C363" s="23"/>
      <c r="D363" s="23"/>
      <c r="E363" s="23"/>
      <c r="F363" s="24"/>
      <c r="G363" s="24"/>
      <c r="H363" s="30"/>
      <c r="I363" s="17"/>
      <c r="J363"/>
    </row>
    <row r="364" spans="1:10" s="2" customFormat="1" x14ac:dyDescent="0.25">
      <c r="A364" s="23"/>
      <c r="B364" s="19"/>
      <c r="C364" s="23"/>
      <c r="D364" s="23"/>
      <c r="E364" s="23"/>
      <c r="F364" s="24"/>
      <c r="G364" s="24"/>
      <c r="H364" s="30"/>
      <c r="I364" s="17"/>
      <c r="J364"/>
    </row>
    <row r="365" spans="1:10" s="2" customFormat="1" x14ac:dyDescent="0.25">
      <c r="A365" s="23"/>
      <c r="B365" s="19"/>
      <c r="C365" s="23"/>
      <c r="D365" s="23"/>
      <c r="E365" s="23"/>
      <c r="F365" s="24"/>
      <c r="G365" s="24"/>
      <c r="H365" s="30"/>
      <c r="I365" s="17"/>
      <c r="J365"/>
    </row>
    <row r="366" spans="1:10" s="2" customFormat="1" x14ac:dyDescent="0.25">
      <c r="A366" s="23"/>
      <c r="B366" s="19"/>
      <c r="C366" s="23"/>
      <c r="D366" s="23"/>
      <c r="E366" s="23"/>
      <c r="F366" s="24"/>
      <c r="G366" s="24"/>
      <c r="H366" s="30"/>
      <c r="I366" s="17"/>
      <c r="J366"/>
    </row>
    <row r="367" spans="1:10" s="2" customFormat="1" x14ac:dyDescent="0.25">
      <c r="A367" s="23"/>
      <c r="B367" s="19"/>
      <c r="C367" s="23"/>
      <c r="D367" s="23"/>
      <c r="E367" s="23"/>
      <c r="F367" s="24"/>
      <c r="G367" s="24"/>
      <c r="H367" s="30"/>
      <c r="I367" s="17"/>
      <c r="J367"/>
    </row>
    <row r="368" spans="1:10" s="2" customFormat="1" x14ac:dyDescent="0.25">
      <c r="A368" s="23"/>
      <c r="B368" s="19"/>
      <c r="C368" s="23"/>
      <c r="D368" s="23"/>
      <c r="E368" s="23"/>
      <c r="F368" s="24"/>
      <c r="G368" s="24"/>
      <c r="H368" s="30"/>
      <c r="I368" s="17"/>
      <c r="J368"/>
    </row>
    <row r="369" spans="1:10" s="2" customFormat="1" x14ac:dyDescent="0.25">
      <c r="A369" s="23"/>
      <c r="B369" s="19"/>
      <c r="C369" s="23"/>
      <c r="D369" s="23"/>
      <c r="E369" s="23"/>
      <c r="F369" s="24"/>
      <c r="G369" s="24"/>
      <c r="H369" s="30"/>
      <c r="I369" s="17"/>
      <c r="J369"/>
    </row>
    <row r="370" spans="1:10" s="2" customFormat="1" x14ac:dyDescent="0.25">
      <c r="A370" s="23"/>
      <c r="B370" s="19"/>
      <c r="C370" s="23"/>
      <c r="D370" s="23"/>
      <c r="E370" s="23"/>
      <c r="F370" s="24"/>
      <c r="G370" s="24"/>
      <c r="H370" s="30"/>
      <c r="I370" s="17"/>
      <c r="J370"/>
    </row>
    <row r="371" spans="1:10" s="2" customFormat="1" x14ac:dyDescent="0.25">
      <c r="A371" s="23"/>
      <c r="B371" s="19"/>
      <c r="C371" s="23"/>
      <c r="D371" s="23"/>
      <c r="E371" s="23"/>
      <c r="F371" s="24"/>
      <c r="G371" s="24"/>
      <c r="H371" s="30"/>
      <c r="I371" s="17"/>
      <c r="J371"/>
    </row>
    <row r="372" spans="1:10" s="2" customFormat="1" x14ac:dyDescent="0.25">
      <c r="A372" s="23"/>
      <c r="B372" s="19"/>
      <c r="C372" s="23"/>
      <c r="D372" s="23"/>
      <c r="E372" s="23"/>
      <c r="F372" s="24"/>
      <c r="G372" s="24"/>
      <c r="H372" s="30"/>
      <c r="I372" s="17"/>
      <c r="J372"/>
    </row>
    <row r="373" spans="1:10" s="2" customFormat="1" x14ac:dyDescent="0.25">
      <c r="A373" s="23"/>
      <c r="B373" s="19"/>
      <c r="C373" s="23"/>
      <c r="D373" s="23"/>
      <c r="E373" s="23"/>
      <c r="F373" s="24"/>
      <c r="G373" s="24"/>
      <c r="H373" s="30"/>
      <c r="I373" s="17"/>
      <c r="J373"/>
    </row>
    <row r="374" spans="1:10" s="2" customFormat="1" x14ac:dyDescent="0.25">
      <c r="A374" s="23"/>
      <c r="B374" s="19"/>
      <c r="C374" s="23"/>
      <c r="D374" s="23"/>
      <c r="E374" s="23"/>
      <c r="F374" s="24"/>
      <c r="G374" s="24"/>
      <c r="H374" s="30"/>
      <c r="I374" s="17"/>
      <c r="J374"/>
    </row>
    <row r="375" spans="1:10" s="2" customFormat="1" x14ac:dyDescent="0.25">
      <c r="A375" s="23"/>
      <c r="B375" s="19"/>
      <c r="C375" s="23"/>
      <c r="D375" s="23"/>
      <c r="E375" s="23"/>
      <c r="F375" s="24"/>
      <c r="G375" s="24"/>
      <c r="H375" s="30"/>
      <c r="I375" s="17"/>
      <c r="J375"/>
    </row>
    <row r="376" spans="1:10" s="2" customFormat="1" x14ac:dyDescent="0.25">
      <c r="A376" s="23"/>
      <c r="B376" s="19"/>
      <c r="C376" s="23"/>
      <c r="D376" s="23"/>
      <c r="E376" s="23"/>
      <c r="F376" s="24"/>
      <c r="G376" s="24"/>
      <c r="H376" s="30"/>
      <c r="I376" s="17"/>
      <c r="J376"/>
    </row>
    <row r="377" spans="1:10" s="2" customFormat="1" x14ac:dyDescent="0.25">
      <c r="A377" s="23"/>
      <c r="B377" s="19"/>
      <c r="C377" s="23"/>
      <c r="D377" s="23"/>
      <c r="E377" s="23"/>
      <c r="F377" s="24"/>
      <c r="G377" s="24"/>
      <c r="H377" s="30"/>
      <c r="I377" s="17"/>
      <c r="J377"/>
    </row>
    <row r="378" spans="1:10" s="2" customFormat="1" x14ac:dyDescent="0.25">
      <c r="A378" s="23"/>
      <c r="B378" s="19"/>
      <c r="C378" s="23"/>
      <c r="D378" s="23"/>
      <c r="E378" s="23"/>
      <c r="F378" s="24"/>
      <c r="G378" s="24"/>
      <c r="H378" s="30"/>
      <c r="I378" s="17"/>
      <c r="J378"/>
    </row>
    <row r="379" spans="1:10" s="2" customFormat="1" x14ac:dyDescent="0.25">
      <c r="A379" s="23"/>
      <c r="B379" s="19"/>
      <c r="C379" s="23"/>
      <c r="D379" s="23"/>
      <c r="E379" s="23"/>
      <c r="F379" s="24"/>
      <c r="G379" s="24"/>
      <c r="H379" s="30"/>
      <c r="I379" s="17"/>
      <c r="J379"/>
    </row>
    <row r="380" spans="1:10" s="2" customFormat="1" x14ac:dyDescent="0.25">
      <c r="A380" s="23"/>
      <c r="B380" s="19"/>
      <c r="C380" s="23"/>
      <c r="D380" s="23"/>
      <c r="E380" s="23"/>
      <c r="F380" s="24"/>
      <c r="G380" s="24"/>
      <c r="H380" s="30"/>
      <c r="I380" s="17"/>
      <c r="J380"/>
    </row>
    <row r="381" spans="1:10" s="2" customFormat="1" x14ac:dyDescent="0.25">
      <c r="A381" s="23"/>
      <c r="B381" s="19"/>
      <c r="C381" s="23"/>
      <c r="D381" s="23"/>
      <c r="E381" s="23"/>
      <c r="F381" s="24"/>
      <c r="G381" s="24"/>
      <c r="H381" s="30"/>
      <c r="I381" s="17"/>
      <c r="J381"/>
    </row>
    <row r="382" spans="1:10" s="2" customFormat="1" x14ac:dyDescent="0.25">
      <c r="A382" s="23"/>
      <c r="B382" s="19"/>
      <c r="C382" s="23"/>
      <c r="D382" s="23"/>
      <c r="E382" s="23"/>
      <c r="F382" s="24"/>
      <c r="G382" s="24"/>
      <c r="H382" s="30"/>
      <c r="I382" s="17"/>
      <c r="J382"/>
    </row>
    <row r="383" spans="1:10" s="2" customFormat="1" x14ac:dyDescent="0.25">
      <c r="A383" s="23"/>
      <c r="B383" s="19"/>
      <c r="C383" s="23"/>
      <c r="D383" s="23"/>
      <c r="E383" s="23"/>
      <c r="F383" s="24"/>
      <c r="G383" s="24"/>
      <c r="H383" s="30"/>
      <c r="I383" s="17"/>
      <c r="J383"/>
    </row>
    <row r="384" spans="1:10" s="2" customFormat="1" x14ac:dyDescent="0.25">
      <c r="A384" s="23"/>
      <c r="B384" s="19"/>
      <c r="C384" s="23"/>
      <c r="D384" s="23"/>
      <c r="E384" s="23"/>
      <c r="F384" s="24"/>
      <c r="G384" s="24"/>
      <c r="H384" s="30"/>
      <c r="I384" s="17"/>
      <c r="J384"/>
    </row>
    <row r="385" spans="1:10" s="2" customFormat="1" x14ac:dyDescent="0.25">
      <c r="A385" s="23"/>
      <c r="B385" s="19"/>
      <c r="C385" s="23"/>
      <c r="D385" s="23"/>
      <c r="E385" s="23"/>
      <c r="F385" s="24"/>
      <c r="G385" s="24"/>
      <c r="H385" s="30"/>
      <c r="I385" s="17"/>
      <c r="J385"/>
    </row>
    <row r="386" spans="1:10" s="2" customFormat="1" x14ac:dyDescent="0.25">
      <c r="A386" s="23"/>
      <c r="B386" s="19"/>
      <c r="C386" s="23"/>
      <c r="D386" s="23"/>
      <c r="E386" s="23"/>
      <c r="F386" s="24"/>
      <c r="G386" s="24"/>
      <c r="H386" s="30"/>
      <c r="I386" s="17"/>
      <c r="J386"/>
    </row>
    <row r="387" spans="1:10" s="2" customFormat="1" x14ac:dyDescent="0.25">
      <c r="A387" s="23"/>
      <c r="B387" s="19"/>
      <c r="C387" s="23"/>
      <c r="D387" s="23"/>
      <c r="E387" s="23"/>
      <c r="F387" s="24"/>
      <c r="G387" s="24"/>
      <c r="H387" s="30"/>
      <c r="I387" s="17"/>
      <c r="J387"/>
    </row>
    <row r="388" spans="1:10" s="2" customFormat="1" x14ac:dyDescent="0.25">
      <c r="A388" s="23"/>
      <c r="B388" s="19"/>
      <c r="C388" s="23"/>
      <c r="D388" s="23"/>
      <c r="E388" s="23"/>
      <c r="F388" s="24"/>
      <c r="G388" s="24"/>
      <c r="H388" s="30"/>
      <c r="I388" s="17"/>
      <c r="J388"/>
    </row>
    <row r="389" spans="1:10" s="2" customFormat="1" x14ac:dyDescent="0.25">
      <c r="A389" s="23"/>
      <c r="B389" s="19"/>
      <c r="C389" s="23"/>
      <c r="D389" s="23"/>
      <c r="E389" s="23"/>
      <c r="F389" s="24"/>
      <c r="G389" s="24"/>
      <c r="H389" s="30"/>
      <c r="I389" s="17"/>
      <c r="J389"/>
    </row>
    <row r="390" spans="1:10" s="2" customFormat="1" x14ac:dyDescent="0.25">
      <c r="A390" s="23"/>
      <c r="B390" s="19"/>
      <c r="C390" s="23"/>
      <c r="D390" s="23"/>
      <c r="E390" s="23"/>
      <c r="F390" s="24"/>
      <c r="G390" s="24"/>
      <c r="H390" s="30"/>
      <c r="I390" s="17"/>
      <c r="J390"/>
    </row>
    <row r="391" spans="1:10" s="2" customFormat="1" x14ac:dyDescent="0.25">
      <c r="A391" s="23"/>
      <c r="B391" s="19"/>
      <c r="C391" s="23"/>
      <c r="D391" s="23"/>
      <c r="E391" s="23"/>
      <c r="F391" s="24"/>
      <c r="G391" s="24"/>
      <c r="H391" s="30"/>
      <c r="I391" s="17"/>
      <c r="J391"/>
    </row>
    <row r="392" spans="1:10" s="2" customFormat="1" x14ac:dyDescent="0.25">
      <c r="A392" s="23"/>
      <c r="B392" s="19"/>
      <c r="C392" s="23"/>
      <c r="D392" s="23"/>
      <c r="E392" s="23"/>
      <c r="F392" s="24"/>
      <c r="G392" s="24"/>
      <c r="H392" s="30"/>
      <c r="I392" s="17"/>
      <c r="J392"/>
    </row>
    <row r="393" spans="1:10" s="2" customFormat="1" x14ac:dyDescent="0.25">
      <c r="A393" s="23"/>
      <c r="B393" s="19"/>
      <c r="C393" s="23"/>
      <c r="D393" s="23"/>
      <c r="E393" s="23"/>
      <c r="F393" s="24"/>
      <c r="G393" s="24"/>
      <c r="H393" s="30"/>
      <c r="I393" s="17"/>
      <c r="J393"/>
    </row>
    <row r="394" spans="1:10" s="2" customFormat="1" x14ac:dyDescent="0.25">
      <c r="A394" s="23"/>
      <c r="B394" s="19"/>
      <c r="C394" s="23"/>
      <c r="D394" s="23"/>
      <c r="E394" s="23"/>
      <c r="F394" s="24"/>
      <c r="G394" s="24"/>
      <c r="H394" s="30"/>
      <c r="I394" s="17"/>
      <c r="J394"/>
    </row>
    <row r="395" spans="1:10" s="2" customFormat="1" x14ac:dyDescent="0.25">
      <c r="A395" s="23"/>
      <c r="B395" s="19"/>
      <c r="C395" s="23"/>
      <c r="D395" s="23"/>
      <c r="E395" s="23"/>
      <c r="F395" s="24"/>
      <c r="G395" s="24"/>
      <c r="H395" s="30"/>
      <c r="I395" s="17"/>
      <c r="J395"/>
    </row>
    <row r="396" spans="1:10" s="2" customFormat="1" x14ac:dyDescent="0.25">
      <c r="A396" s="23"/>
      <c r="B396" s="19"/>
      <c r="C396" s="23"/>
      <c r="D396" s="23"/>
      <c r="E396" s="23"/>
      <c r="F396" s="24"/>
      <c r="G396" s="24"/>
      <c r="H396" s="30"/>
      <c r="I396" s="17"/>
      <c r="J396"/>
    </row>
    <row r="397" spans="1:10" s="2" customFormat="1" x14ac:dyDescent="0.25">
      <c r="A397" s="23"/>
      <c r="B397" s="19"/>
      <c r="C397" s="23"/>
      <c r="D397" s="23"/>
      <c r="E397" s="23"/>
      <c r="F397" s="24"/>
      <c r="G397" s="24"/>
      <c r="H397" s="30"/>
      <c r="I397" s="17"/>
      <c r="J397"/>
    </row>
    <row r="398" spans="1:10" s="2" customFormat="1" x14ac:dyDescent="0.25">
      <c r="A398" s="23"/>
      <c r="B398" s="19"/>
      <c r="C398" s="23"/>
      <c r="D398" s="23"/>
      <c r="E398" s="23"/>
      <c r="F398" s="24"/>
      <c r="G398" s="24"/>
      <c r="H398" s="30"/>
      <c r="I398" s="17"/>
      <c r="J398"/>
    </row>
    <row r="399" spans="1:10" s="2" customFormat="1" x14ac:dyDescent="0.25">
      <c r="A399" s="23"/>
      <c r="B399" s="19"/>
      <c r="C399" s="23"/>
      <c r="D399" s="23"/>
      <c r="E399" s="23"/>
      <c r="F399" s="24"/>
      <c r="G399" s="24"/>
      <c r="H399" s="30"/>
      <c r="I399" s="17"/>
      <c r="J399"/>
    </row>
    <row r="400" spans="1:10" s="2" customFormat="1" x14ac:dyDescent="0.25">
      <c r="A400" s="23"/>
      <c r="B400" s="19"/>
      <c r="C400" s="23"/>
      <c r="D400" s="23"/>
      <c r="E400" s="23"/>
      <c r="F400" s="24"/>
      <c r="G400" s="24"/>
      <c r="H400" s="30"/>
      <c r="I400" s="17"/>
      <c r="J400"/>
    </row>
    <row r="401" spans="1:10" s="2" customFormat="1" x14ac:dyDescent="0.25">
      <c r="A401" s="23"/>
      <c r="B401" s="19"/>
      <c r="C401" s="23"/>
      <c r="D401" s="23"/>
      <c r="E401" s="23"/>
      <c r="F401" s="24"/>
      <c r="G401" s="24"/>
      <c r="H401" s="30"/>
      <c r="I401" s="17"/>
      <c r="J401"/>
    </row>
    <row r="402" spans="1:10" s="2" customFormat="1" x14ac:dyDescent="0.25">
      <c r="A402" s="23"/>
      <c r="B402" s="19"/>
      <c r="C402" s="23"/>
      <c r="D402" s="23"/>
      <c r="E402" s="23"/>
      <c r="F402" s="24"/>
      <c r="G402" s="24"/>
      <c r="H402" s="30"/>
      <c r="I402" s="17"/>
      <c r="J402"/>
    </row>
    <row r="403" spans="1:10" s="2" customFormat="1" x14ac:dyDescent="0.25">
      <c r="A403" s="23"/>
      <c r="B403" s="19"/>
      <c r="C403" s="23"/>
      <c r="D403" s="23"/>
      <c r="E403" s="23"/>
      <c r="F403" s="24"/>
      <c r="G403" s="24"/>
      <c r="H403" s="30"/>
      <c r="I403" s="17"/>
      <c r="J403"/>
    </row>
    <row r="404" spans="1:10" s="2" customFormat="1" x14ac:dyDescent="0.25">
      <c r="A404" s="23"/>
      <c r="B404" s="19"/>
      <c r="C404" s="23"/>
      <c r="D404" s="23"/>
      <c r="E404" s="23"/>
      <c r="F404" s="24"/>
      <c r="G404" s="24"/>
      <c r="H404" s="30"/>
      <c r="I404" s="17"/>
      <c r="J404"/>
    </row>
    <row r="405" spans="1:10" s="2" customFormat="1" x14ac:dyDescent="0.25">
      <c r="A405" s="23"/>
      <c r="B405" s="19"/>
      <c r="C405" s="23"/>
      <c r="D405" s="23"/>
      <c r="E405" s="23"/>
      <c r="F405" s="24"/>
      <c r="G405" s="24"/>
      <c r="H405" s="30"/>
      <c r="I405" s="17"/>
      <c r="J405"/>
    </row>
    <row r="406" spans="1:10" s="2" customFormat="1" x14ac:dyDescent="0.25">
      <c r="A406" s="23"/>
      <c r="B406" s="19"/>
      <c r="C406" s="23"/>
      <c r="D406" s="23"/>
      <c r="E406" s="23"/>
      <c r="F406" s="24"/>
      <c r="G406" s="24"/>
      <c r="H406" s="30"/>
      <c r="I406" s="17"/>
      <c r="J406"/>
    </row>
    <row r="407" spans="1:10" s="2" customFormat="1" x14ac:dyDescent="0.25">
      <c r="A407" s="23"/>
      <c r="B407" s="19"/>
      <c r="C407" s="23"/>
      <c r="D407" s="23"/>
      <c r="E407" s="23"/>
      <c r="F407" s="24"/>
      <c r="G407" s="24"/>
      <c r="H407" s="30"/>
      <c r="I407" s="17"/>
      <c r="J407"/>
    </row>
    <row r="408" spans="1:10" s="2" customFormat="1" x14ac:dyDescent="0.25">
      <c r="A408" s="23"/>
      <c r="B408" s="19"/>
      <c r="C408" s="23"/>
      <c r="D408" s="23"/>
      <c r="E408" s="23"/>
      <c r="F408" s="24"/>
      <c r="G408" s="24"/>
      <c r="H408" s="30"/>
      <c r="I408" s="17"/>
      <c r="J408"/>
    </row>
    <row r="409" spans="1:10" s="2" customFormat="1" x14ac:dyDescent="0.25">
      <c r="A409" s="23"/>
      <c r="B409" s="19"/>
      <c r="C409" s="23"/>
      <c r="D409" s="23"/>
      <c r="E409" s="23"/>
      <c r="F409" s="24"/>
      <c r="G409" s="24"/>
      <c r="H409" s="30"/>
      <c r="I409" s="17"/>
      <c r="J409"/>
    </row>
    <row r="410" spans="1:10" s="2" customFormat="1" x14ac:dyDescent="0.25">
      <c r="A410" s="23"/>
      <c r="B410" s="19"/>
      <c r="C410" s="23"/>
      <c r="D410" s="23"/>
      <c r="E410" s="23"/>
      <c r="F410" s="24"/>
      <c r="G410" s="24"/>
      <c r="H410" s="30"/>
      <c r="I410" s="17"/>
      <c r="J410"/>
    </row>
    <row r="411" spans="1:10" s="2" customFormat="1" x14ac:dyDescent="0.25">
      <c r="A411" s="23"/>
      <c r="B411" s="19"/>
      <c r="C411" s="23"/>
      <c r="D411" s="23"/>
      <c r="E411" s="23"/>
      <c r="F411" s="24"/>
      <c r="G411" s="24"/>
      <c r="H411" s="30"/>
      <c r="I411" s="17"/>
      <c r="J411"/>
    </row>
    <row r="412" spans="1:10" s="2" customFormat="1" x14ac:dyDescent="0.25">
      <c r="A412" s="23"/>
      <c r="B412" s="19"/>
      <c r="C412" s="23"/>
      <c r="D412" s="23"/>
      <c r="E412" s="23"/>
      <c r="F412" s="24"/>
      <c r="G412" s="24"/>
      <c r="H412" s="30"/>
      <c r="I412" s="17"/>
      <c r="J412"/>
    </row>
    <row r="413" spans="1:10" s="2" customFormat="1" x14ac:dyDescent="0.25">
      <c r="A413" s="23"/>
      <c r="B413" s="19"/>
      <c r="C413" s="23"/>
      <c r="D413" s="23"/>
      <c r="E413" s="23"/>
      <c r="F413" s="24"/>
      <c r="G413" s="24"/>
      <c r="H413" s="30"/>
      <c r="I413" s="17"/>
      <c r="J413"/>
    </row>
    <row r="414" spans="1:10" s="2" customFormat="1" x14ac:dyDescent="0.25">
      <c r="A414" s="23"/>
      <c r="B414" s="19"/>
      <c r="C414" s="23"/>
      <c r="D414" s="23"/>
      <c r="E414" s="23"/>
      <c r="F414" s="24"/>
      <c r="G414" s="24"/>
      <c r="H414" s="30"/>
      <c r="I414" s="17"/>
      <c r="J414"/>
    </row>
    <row r="415" spans="1:10" s="2" customFormat="1" x14ac:dyDescent="0.25">
      <c r="A415" s="23"/>
      <c r="B415" s="19"/>
      <c r="C415" s="23"/>
      <c r="D415" s="23"/>
      <c r="E415" s="23"/>
      <c r="F415" s="24"/>
      <c r="G415" s="24"/>
      <c r="H415" s="30"/>
      <c r="I415" s="17"/>
      <c r="J415"/>
    </row>
    <row r="416" spans="1:10" s="2" customFormat="1" x14ac:dyDescent="0.25">
      <c r="A416" s="23"/>
      <c r="B416" s="19"/>
      <c r="C416" s="23"/>
      <c r="D416" s="23"/>
      <c r="E416" s="23"/>
      <c r="F416" s="24"/>
      <c r="G416" s="24"/>
      <c r="H416" s="30"/>
      <c r="I416" s="17"/>
      <c r="J416"/>
    </row>
    <row r="417" spans="1:10" s="2" customFormat="1" x14ac:dyDescent="0.25">
      <c r="A417" s="23"/>
      <c r="B417" s="19"/>
      <c r="C417" s="23"/>
      <c r="D417" s="23"/>
      <c r="E417" s="23"/>
      <c r="F417" s="24"/>
      <c r="G417" s="24"/>
      <c r="H417" s="30"/>
      <c r="I417" s="17"/>
      <c r="J417"/>
    </row>
    <row r="418" spans="1:10" s="2" customFormat="1" x14ac:dyDescent="0.25">
      <c r="A418" s="23"/>
      <c r="B418" s="19"/>
      <c r="C418" s="23"/>
      <c r="D418" s="23"/>
      <c r="E418" s="23"/>
      <c r="F418" s="24"/>
      <c r="G418" s="24"/>
      <c r="H418" s="30"/>
      <c r="I418" s="17"/>
      <c r="J418"/>
    </row>
    <row r="419" spans="1:10" s="2" customFormat="1" x14ac:dyDescent="0.25">
      <c r="A419" s="23"/>
      <c r="B419" s="19"/>
      <c r="C419" s="23"/>
      <c r="D419" s="23"/>
      <c r="E419" s="23"/>
      <c r="F419" s="24"/>
      <c r="G419" s="24"/>
      <c r="H419" s="30"/>
      <c r="I419" s="17"/>
      <c r="J419"/>
    </row>
    <row r="420" spans="1:10" s="2" customFormat="1" x14ac:dyDescent="0.25">
      <c r="A420" s="23"/>
      <c r="B420" s="19"/>
      <c r="C420" s="23"/>
      <c r="D420" s="23"/>
      <c r="E420" s="23"/>
      <c r="F420" s="24"/>
      <c r="G420" s="24"/>
      <c r="H420" s="30"/>
      <c r="I420" s="17"/>
      <c r="J420"/>
    </row>
    <row r="421" spans="1:10" s="2" customFormat="1" x14ac:dyDescent="0.25">
      <c r="A421" s="23"/>
      <c r="B421" s="19"/>
      <c r="C421" s="23"/>
      <c r="D421" s="23"/>
      <c r="E421" s="23"/>
      <c r="F421" s="24"/>
      <c r="G421" s="24"/>
      <c r="H421" s="30"/>
      <c r="I421" s="17"/>
      <c r="J421"/>
    </row>
    <row r="422" spans="1:10" s="2" customFormat="1" x14ac:dyDescent="0.25">
      <c r="A422" s="23"/>
      <c r="B422" s="19"/>
      <c r="C422" s="23"/>
      <c r="D422" s="23"/>
      <c r="E422" s="23"/>
      <c r="F422" s="24"/>
      <c r="G422" s="24"/>
      <c r="H422" s="30"/>
      <c r="I422" s="17"/>
      <c r="J422"/>
    </row>
    <row r="423" spans="1:10" s="2" customFormat="1" x14ac:dyDescent="0.25">
      <c r="A423" s="23"/>
      <c r="B423" s="19"/>
      <c r="C423" s="23"/>
      <c r="D423" s="23"/>
      <c r="E423" s="23"/>
      <c r="F423" s="24"/>
      <c r="G423" s="24"/>
      <c r="H423" s="30"/>
      <c r="I423" s="17"/>
      <c r="J423"/>
    </row>
    <row r="424" spans="1:10" s="2" customFormat="1" x14ac:dyDescent="0.25">
      <c r="A424" s="23"/>
      <c r="B424" s="19"/>
      <c r="C424" s="23"/>
      <c r="D424" s="23"/>
      <c r="E424" s="23"/>
      <c r="F424" s="24"/>
      <c r="G424" s="24"/>
      <c r="H424" s="30"/>
      <c r="I424" s="17"/>
      <c r="J424"/>
    </row>
    <row r="425" spans="1:10" s="2" customFormat="1" x14ac:dyDescent="0.25">
      <c r="A425" s="23"/>
      <c r="B425" s="19"/>
      <c r="C425" s="23"/>
      <c r="D425" s="23"/>
      <c r="E425" s="23"/>
      <c r="F425" s="24"/>
      <c r="G425" s="24"/>
      <c r="H425" s="30"/>
      <c r="I425" s="17"/>
      <c r="J425"/>
    </row>
    <row r="426" spans="1:10" s="2" customFormat="1" x14ac:dyDescent="0.25">
      <c r="A426" s="23"/>
      <c r="B426" s="19"/>
      <c r="C426" s="23"/>
      <c r="D426" s="23"/>
      <c r="E426" s="23"/>
      <c r="F426" s="24"/>
      <c r="G426" s="24"/>
      <c r="H426" s="30"/>
      <c r="I426" s="17"/>
      <c r="J426"/>
    </row>
    <row r="427" spans="1:10" s="2" customFormat="1" x14ac:dyDescent="0.25">
      <c r="A427" s="23"/>
      <c r="B427" s="19"/>
      <c r="C427" s="23"/>
      <c r="D427" s="23"/>
      <c r="E427" s="23"/>
      <c r="F427" s="24"/>
      <c r="G427" s="24"/>
      <c r="H427" s="30"/>
      <c r="I427" s="17"/>
      <c r="J427"/>
    </row>
    <row r="428" spans="1:10" s="2" customFormat="1" x14ac:dyDescent="0.25">
      <c r="A428" s="23"/>
      <c r="B428" s="19"/>
      <c r="C428" s="23"/>
      <c r="D428" s="23"/>
      <c r="E428" s="23"/>
      <c r="F428" s="24"/>
      <c r="G428" s="24"/>
      <c r="H428" s="30"/>
      <c r="I428" s="17"/>
      <c r="J428"/>
    </row>
    <row r="429" spans="1:10" s="2" customFormat="1" x14ac:dyDescent="0.25">
      <c r="A429" s="23"/>
      <c r="B429" s="19"/>
      <c r="C429" s="23"/>
      <c r="D429" s="23"/>
      <c r="E429" s="23"/>
      <c r="F429" s="24"/>
      <c r="G429" s="24"/>
      <c r="H429" s="30"/>
      <c r="I429" s="17"/>
      <c r="J429"/>
    </row>
    <row r="430" spans="1:10" s="2" customFormat="1" x14ac:dyDescent="0.25">
      <c r="A430" s="23"/>
      <c r="B430" s="19"/>
      <c r="C430" s="23"/>
      <c r="D430" s="23"/>
      <c r="E430" s="23"/>
      <c r="F430" s="24"/>
      <c r="G430" s="24"/>
      <c r="H430" s="30"/>
      <c r="I430" s="17"/>
      <c r="J430"/>
    </row>
    <row r="431" spans="1:10" s="2" customFormat="1" x14ac:dyDescent="0.25">
      <c r="A431" s="23"/>
      <c r="B431" s="19"/>
      <c r="C431" s="23"/>
      <c r="D431" s="23"/>
      <c r="E431" s="23"/>
      <c r="F431" s="24"/>
      <c r="G431" s="24"/>
      <c r="H431" s="30"/>
      <c r="I431" s="17"/>
      <c r="J431"/>
    </row>
    <row r="432" spans="1:10" s="2" customFormat="1" x14ac:dyDescent="0.25">
      <c r="A432" s="23"/>
      <c r="B432" s="19"/>
      <c r="C432" s="23"/>
      <c r="D432" s="23"/>
      <c r="E432" s="23"/>
      <c r="F432" s="24"/>
      <c r="G432" s="24"/>
      <c r="H432" s="30"/>
      <c r="I432" s="17"/>
      <c r="J432"/>
    </row>
    <row r="433" spans="1:10" s="2" customFormat="1" x14ac:dyDescent="0.25">
      <c r="A433" s="23"/>
      <c r="B433" s="19"/>
      <c r="C433" s="23"/>
      <c r="D433" s="23"/>
      <c r="E433" s="23"/>
      <c r="F433" s="24"/>
      <c r="G433" s="24"/>
      <c r="H433" s="30"/>
      <c r="I433" s="17"/>
      <c r="J433"/>
    </row>
    <row r="434" spans="1:10" s="2" customFormat="1" x14ac:dyDescent="0.25">
      <c r="A434" s="23"/>
      <c r="B434" s="19"/>
      <c r="C434" s="23"/>
      <c r="D434" s="23"/>
      <c r="E434" s="23"/>
      <c r="F434" s="24"/>
      <c r="G434" s="24"/>
      <c r="H434" s="30"/>
      <c r="I434" s="17"/>
      <c r="J434"/>
    </row>
    <row r="435" spans="1:10" s="2" customFormat="1" x14ac:dyDescent="0.25">
      <c r="A435" s="23"/>
      <c r="B435" s="19"/>
      <c r="C435" s="23"/>
      <c r="D435" s="23"/>
      <c r="E435" s="23"/>
      <c r="F435" s="24"/>
      <c r="G435" s="24"/>
      <c r="H435" s="30"/>
      <c r="I435" s="17"/>
      <c r="J435"/>
    </row>
    <row r="436" spans="1:10" s="2" customFormat="1" x14ac:dyDescent="0.25">
      <c r="A436" s="23"/>
      <c r="B436" s="19"/>
      <c r="C436" s="23"/>
      <c r="D436" s="23"/>
      <c r="E436" s="23"/>
      <c r="F436" s="24"/>
      <c r="G436" s="24"/>
      <c r="H436" s="30"/>
      <c r="I436" s="17"/>
      <c r="J436"/>
    </row>
    <row r="437" spans="1:10" s="2" customFormat="1" x14ac:dyDescent="0.25">
      <c r="A437" s="23"/>
      <c r="B437" s="19"/>
      <c r="C437" s="23"/>
      <c r="D437" s="23"/>
      <c r="E437" s="23"/>
      <c r="F437" s="24"/>
      <c r="G437" s="24"/>
      <c r="H437" s="30"/>
      <c r="I437" s="17"/>
      <c r="J437"/>
    </row>
    <row r="438" spans="1:10" s="2" customFormat="1" x14ac:dyDescent="0.25">
      <c r="A438" s="23"/>
      <c r="B438" s="19"/>
      <c r="C438" s="23"/>
      <c r="D438" s="23"/>
      <c r="E438" s="23"/>
      <c r="F438" s="24"/>
      <c r="G438" s="24"/>
      <c r="H438" s="30"/>
      <c r="I438" s="17"/>
      <c r="J438"/>
    </row>
    <row r="439" spans="1:10" s="2" customFormat="1" x14ac:dyDescent="0.25">
      <c r="A439" s="23"/>
      <c r="B439" s="19"/>
      <c r="C439" s="23"/>
      <c r="D439" s="23"/>
      <c r="E439" s="23"/>
      <c r="F439" s="24"/>
      <c r="G439" s="24"/>
      <c r="H439" s="30"/>
      <c r="I439" s="17"/>
      <c r="J439"/>
    </row>
    <row r="440" spans="1:10" s="2" customFormat="1" x14ac:dyDescent="0.25">
      <c r="A440" s="23"/>
      <c r="B440" s="19"/>
      <c r="C440" s="23"/>
      <c r="D440" s="23"/>
      <c r="E440" s="23"/>
      <c r="F440" s="24"/>
      <c r="G440" s="24"/>
      <c r="H440" s="30"/>
      <c r="I440" s="17"/>
      <c r="J440"/>
    </row>
    <row r="441" spans="1:10" s="2" customFormat="1" x14ac:dyDescent="0.25">
      <c r="A441" s="23"/>
      <c r="B441" s="19"/>
      <c r="C441" s="23"/>
      <c r="D441" s="23"/>
      <c r="E441" s="23"/>
      <c r="F441" s="24"/>
      <c r="G441" s="24"/>
      <c r="H441" s="30"/>
      <c r="I441" s="17"/>
      <c r="J441"/>
    </row>
    <row r="442" spans="1:10" s="2" customFormat="1" x14ac:dyDescent="0.25">
      <c r="A442" s="23"/>
      <c r="B442" s="19"/>
      <c r="C442" s="23"/>
      <c r="D442" s="23"/>
      <c r="E442" s="23"/>
      <c r="F442" s="24"/>
      <c r="G442" s="24"/>
      <c r="H442" s="30"/>
      <c r="I442" s="17"/>
      <c r="J442"/>
    </row>
    <row r="443" spans="1:10" s="2" customFormat="1" x14ac:dyDescent="0.25">
      <c r="A443" s="23"/>
      <c r="B443" s="19"/>
      <c r="C443" s="23"/>
      <c r="D443" s="23"/>
      <c r="E443" s="23"/>
      <c r="F443" s="24"/>
      <c r="G443" s="24"/>
      <c r="H443" s="30"/>
      <c r="I443" s="17"/>
      <c r="J443"/>
    </row>
    <row r="444" spans="1:10" s="2" customFormat="1" x14ac:dyDescent="0.25">
      <c r="A444" s="23"/>
      <c r="B444" s="19"/>
      <c r="C444" s="23"/>
      <c r="D444" s="23"/>
      <c r="E444" s="23"/>
      <c r="F444" s="24"/>
      <c r="G444" s="24"/>
      <c r="H444" s="30"/>
      <c r="I444" s="17"/>
      <c r="J444"/>
    </row>
    <row r="445" spans="1:10" s="2" customFormat="1" x14ac:dyDescent="0.25">
      <c r="A445" s="23"/>
      <c r="B445" s="19"/>
      <c r="C445" s="23"/>
      <c r="D445" s="23"/>
      <c r="E445" s="23"/>
      <c r="F445" s="24"/>
      <c r="G445" s="24"/>
      <c r="H445" s="30"/>
      <c r="I445" s="17"/>
      <c r="J445"/>
    </row>
    <row r="446" spans="1:10" s="2" customFormat="1" x14ac:dyDescent="0.25">
      <c r="A446" s="23"/>
      <c r="B446" s="19"/>
      <c r="C446" s="23"/>
      <c r="D446" s="23"/>
      <c r="E446" s="23"/>
      <c r="F446" s="24"/>
      <c r="G446" s="24"/>
      <c r="H446" s="30"/>
      <c r="I446" s="17"/>
      <c r="J446"/>
    </row>
    <row r="447" spans="1:10" s="2" customFormat="1" x14ac:dyDescent="0.25">
      <c r="A447" s="23"/>
      <c r="B447" s="19"/>
      <c r="C447" s="23"/>
      <c r="D447" s="23"/>
      <c r="E447" s="23"/>
      <c r="F447" s="24"/>
      <c r="G447" s="24"/>
      <c r="H447" s="30"/>
      <c r="I447" s="17"/>
      <c r="J447"/>
    </row>
    <row r="448" spans="1:10" s="2" customFormat="1" x14ac:dyDescent="0.25">
      <c r="A448" s="23"/>
      <c r="B448" s="19"/>
      <c r="C448" s="23"/>
      <c r="D448" s="23"/>
      <c r="E448" s="23"/>
      <c r="F448" s="24"/>
      <c r="G448" s="24"/>
      <c r="H448" s="30"/>
      <c r="I448" s="17"/>
      <c r="J448"/>
    </row>
    <row r="449" spans="1:10" s="2" customFormat="1" x14ac:dyDescent="0.25">
      <c r="A449" s="23"/>
      <c r="B449" s="19"/>
      <c r="C449" s="23"/>
      <c r="D449" s="23"/>
      <c r="E449" s="23"/>
      <c r="F449" s="24"/>
      <c r="G449" s="24"/>
      <c r="H449" s="30"/>
      <c r="I449" s="17"/>
      <c r="J449"/>
    </row>
    <row r="450" spans="1:10" s="2" customFormat="1" x14ac:dyDescent="0.25">
      <c r="A450" s="23"/>
      <c r="B450" s="19"/>
      <c r="C450" s="23"/>
      <c r="D450" s="23"/>
      <c r="E450" s="23"/>
      <c r="F450" s="24"/>
      <c r="G450" s="24"/>
      <c r="H450" s="30"/>
      <c r="I450" s="17"/>
      <c r="J450"/>
    </row>
    <row r="451" spans="1:10" s="2" customFormat="1" x14ac:dyDescent="0.25">
      <c r="A451" s="23"/>
      <c r="B451" s="19"/>
      <c r="C451" s="23"/>
      <c r="D451" s="23"/>
      <c r="E451" s="23"/>
      <c r="F451" s="24"/>
      <c r="G451" s="24"/>
      <c r="H451" s="30"/>
      <c r="I451" s="17"/>
      <c r="J451"/>
    </row>
    <row r="452" spans="1:10" s="2" customFormat="1" x14ac:dyDescent="0.25">
      <c r="A452" s="23"/>
      <c r="B452" s="19"/>
      <c r="C452" s="23"/>
      <c r="D452" s="23"/>
      <c r="E452" s="23"/>
      <c r="F452" s="24"/>
      <c r="G452" s="24"/>
      <c r="H452" s="30"/>
      <c r="I452" s="17"/>
      <c r="J452"/>
    </row>
    <row r="453" spans="1:10" s="2" customFormat="1" x14ac:dyDescent="0.25">
      <c r="A453" s="23"/>
      <c r="B453" s="19"/>
      <c r="C453" s="23"/>
      <c r="D453" s="23"/>
      <c r="E453" s="23"/>
      <c r="F453" s="24"/>
      <c r="G453" s="24"/>
      <c r="H453" s="30"/>
      <c r="I453" s="17"/>
      <c r="J453"/>
    </row>
    <row r="454" spans="1:10" s="2" customFormat="1" x14ac:dyDescent="0.25">
      <c r="A454" s="23"/>
      <c r="B454" s="19"/>
      <c r="C454" s="23"/>
      <c r="D454" s="23"/>
      <c r="E454" s="23"/>
      <c r="F454" s="24"/>
      <c r="G454" s="24"/>
      <c r="H454" s="30"/>
      <c r="I454" s="17"/>
      <c r="J454"/>
    </row>
    <row r="455" spans="1:10" s="2" customFormat="1" x14ac:dyDescent="0.25">
      <c r="A455" s="23"/>
      <c r="B455" s="19"/>
      <c r="C455" s="23"/>
      <c r="D455" s="23"/>
      <c r="E455" s="23"/>
      <c r="F455" s="24"/>
      <c r="G455" s="24"/>
      <c r="H455" s="30"/>
      <c r="I455" s="17"/>
      <c r="J455"/>
    </row>
    <row r="456" spans="1:10" s="2" customFormat="1" x14ac:dyDescent="0.25">
      <c r="A456" s="23"/>
      <c r="B456" s="19"/>
      <c r="C456" s="23"/>
      <c r="D456" s="23"/>
      <c r="E456" s="23"/>
      <c r="F456" s="24"/>
      <c r="G456" s="24"/>
      <c r="H456" s="30"/>
      <c r="I456" s="17"/>
      <c r="J456"/>
    </row>
    <row r="457" spans="1:10" s="2" customFormat="1" x14ac:dyDescent="0.25">
      <c r="A457" s="23"/>
      <c r="B457" s="19"/>
      <c r="C457" s="23"/>
      <c r="D457" s="23"/>
      <c r="E457" s="23"/>
      <c r="F457" s="24"/>
      <c r="G457" s="24"/>
      <c r="H457" s="30"/>
      <c r="I457" s="17"/>
      <c r="J457"/>
    </row>
    <row r="458" spans="1:10" s="2" customFormat="1" x14ac:dyDescent="0.25">
      <c r="A458" s="23"/>
      <c r="B458" s="19"/>
      <c r="C458" s="23"/>
      <c r="D458" s="23"/>
      <c r="E458" s="23"/>
      <c r="F458" s="24"/>
      <c r="G458" s="24"/>
      <c r="H458" s="30"/>
      <c r="I458" s="17"/>
      <c r="J458"/>
    </row>
    <row r="459" spans="1:10" s="2" customFormat="1" x14ac:dyDescent="0.25">
      <c r="A459" s="23"/>
      <c r="B459" s="19"/>
      <c r="C459" s="23"/>
      <c r="D459" s="23"/>
      <c r="E459" s="23"/>
      <c r="F459" s="24"/>
      <c r="G459" s="24"/>
      <c r="H459" s="30"/>
      <c r="I459" s="17"/>
      <c r="J459"/>
    </row>
    <row r="460" spans="1:10" s="2" customFormat="1" x14ac:dyDescent="0.25">
      <c r="A460" s="23"/>
      <c r="B460" s="19"/>
      <c r="C460" s="23"/>
      <c r="D460" s="23"/>
      <c r="E460" s="23"/>
      <c r="F460" s="24"/>
      <c r="G460" s="24"/>
      <c r="H460" s="30"/>
      <c r="I460" s="17"/>
      <c r="J460"/>
    </row>
    <row r="461" spans="1:10" s="2" customFormat="1" x14ac:dyDescent="0.25">
      <c r="A461" s="23"/>
      <c r="B461" s="19"/>
      <c r="C461" s="23"/>
      <c r="D461" s="23"/>
      <c r="E461" s="23"/>
      <c r="F461" s="24"/>
      <c r="G461" s="24"/>
      <c r="H461" s="30"/>
      <c r="I461" s="17"/>
      <c r="J461"/>
    </row>
    <row r="462" spans="1:10" s="2" customFormat="1" x14ac:dyDescent="0.25">
      <c r="A462" s="23"/>
      <c r="B462" s="19"/>
      <c r="C462" s="23"/>
      <c r="D462" s="23"/>
      <c r="E462" s="23"/>
      <c r="F462" s="24"/>
      <c r="G462" s="24"/>
      <c r="H462" s="30"/>
      <c r="I462" s="17"/>
      <c r="J462"/>
    </row>
    <row r="463" spans="1:10" s="2" customFormat="1" x14ac:dyDescent="0.25">
      <c r="A463" s="23"/>
      <c r="B463" s="19"/>
      <c r="C463" s="23"/>
      <c r="D463" s="23"/>
      <c r="E463" s="23"/>
      <c r="F463" s="24"/>
      <c r="G463" s="24"/>
      <c r="H463" s="30"/>
      <c r="I463" s="17"/>
      <c r="J463"/>
    </row>
    <row r="464" spans="1:10" s="2" customFormat="1" x14ac:dyDescent="0.25">
      <c r="A464" s="23"/>
      <c r="B464" s="19"/>
      <c r="C464" s="23"/>
      <c r="D464" s="23"/>
      <c r="E464" s="23"/>
      <c r="F464" s="24"/>
      <c r="G464" s="24"/>
      <c r="H464" s="30"/>
      <c r="I464" s="17"/>
      <c r="J464"/>
    </row>
    <row r="465" spans="1:10" s="2" customFormat="1" x14ac:dyDescent="0.25">
      <c r="A465" s="23"/>
      <c r="B465" s="19"/>
      <c r="C465" s="23"/>
      <c r="D465" s="23"/>
      <c r="E465" s="23"/>
      <c r="F465" s="24"/>
      <c r="G465" s="24"/>
      <c r="H465" s="30"/>
      <c r="I465" s="17"/>
      <c r="J465"/>
    </row>
    <row r="466" spans="1:10" s="2" customFormat="1" x14ac:dyDescent="0.25">
      <c r="A466" s="23"/>
      <c r="B466" s="19"/>
      <c r="C466" s="23"/>
      <c r="D466" s="23"/>
      <c r="E466" s="23"/>
      <c r="F466" s="24"/>
      <c r="G466" s="24"/>
      <c r="H466" s="30"/>
      <c r="I466" s="17"/>
      <c r="J466"/>
    </row>
    <row r="467" spans="1:10" s="2" customFormat="1" x14ac:dyDescent="0.25">
      <c r="A467" s="23"/>
      <c r="B467" s="19"/>
      <c r="C467" s="23"/>
      <c r="D467" s="23"/>
      <c r="E467" s="23"/>
      <c r="F467" s="24"/>
      <c r="G467" s="24"/>
      <c r="H467" s="30"/>
      <c r="I467" s="17"/>
      <c r="J467"/>
    </row>
    <row r="468" spans="1:10" s="2" customFormat="1" x14ac:dyDescent="0.25">
      <c r="A468" s="23"/>
      <c r="B468" s="19"/>
      <c r="C468" s="23"/>
      <c r="D468" s="23"/>
      <c r="E468" s="23"/>
      <c r="F468" s="24"/>
      <c r="G468" s="24"/>
      <c r="H468" s="30"/>
      <c r="I468" s="17"/>
      <c r="J468"/>
    </row>
    <row r="469" spans="1:10" s="2" customFormat="1" x14ac:dyDescent="0.25">
      <c r="A469" s="23"/>
      <c r="B469" s="19"/>
      <c r="C469" s="23"/>
      <c r="D469" s="23"/>
      <c r="E469" s="23"/>
      <c r="F469" s="24"/>
      <c r="G469" s="24"/>
      <c r="H469" s="30"/>
      <c r="I469" s="17"/>
      <c r="J469"/>
    </row>
    <row r="470" spans="1:10" s="2" customFormat="1" x14ac:dyDescent="0.25">
      <c r="A470" s="23"/>
      <c r="B470" s="19"/>
      <c r="C470" s="23"/>
      <c r="D470" s="23"/>
      <c r="E470" s="23"/>
      <c r="F470" s="24"/>
      <c r="G470" s="24"/>
      <c r="H470" s="30"/>
      <c r="I470" s="17"/>
      <c r="J470"/>
    </row>
    <row r="471" spans="1:10" s="2" customFormat="1" x14ac:dyDescent="0.25">
      <c r="A471" s="23"/>
      <c r="B471" s="19"/>
      <c r="C471" s="23"/>
      <c r="D471" s="23"/>
      <c r="E471" s="23"/>
      <c r="F471" s="24"/>
      <c r="G471" s="24"/>
      <c r="H471" s="30"/>
      <c r="I471" s="17"/>
      <c r="J471"/>
    </row>
    <row r="472" spans="1:10" s="2" customFormat="1" x14ac:dyDescent="0.25">
      <c r="A472" s="23"/>
      <c r="B472" s="19"/>
      <c r="C472" s="23"/>
      <c r="D472" s="23"/>
      <c r="E472" s="23"/>
      <c r="F472" s="24"/>
      <c r="G472" s="24"/>
      <c r="H472" s="30"/>
      <c r="I472" s="17"/>
      <c r="J472"/>
    </row>
    <row r="473" spans="1:10" s="2" customFormat="1" x14ac:dyDescent="0.25">
      <c r="A473" s="23"/>
      <c r="B473" s="19"/>
      <c r="C473" s="23"/>
      <c r="D473" s="23"/>
      <c r="E473" s="23"/>
      <c r="F473" s="24"/>
      <c r="G473" s="24"/>
      <c r="H473" s="30"/>
      <c r="I473" s="17"/>
      <c r="J473"/>
    </row>
    <row r="474" spans="1:10" s="2" customFormat="1" x14ac:dyDescent="0.25">
      <c r="A474" s="23"/>
      <c r="B474" s="19"/>
      <c r="C474" s="23"/>
      <c r="D474" s="23"/>
      <c r="E474" s="23"/>
      <c r="F474" s="24"/>
      <c r="G474" s="24"/>
      <c r="H474" s="30"/>
      <c r="I474" s="17"/>
      <c r="J474"/>
    </row>
    <row r="475" spans="1:10" s="2" customFormat="1" x14ac:dyDescent="0.25">
      <c r="A475" s="23"/>
      <c r="B475" s="19"/>
      <c r="C475" s="23"/>
      <c r="D475" s="23"/>
      <c r="E475" s="23"/>
      <c r="F475" s="24"/>
      <c r="G475" s="24"/>
      <c r="H475" s="30"/>
      <c r="I475" s="17"/>
      <c r="J475"/>
    </row>
    <row r="476" spans="1:10" s="2" customFormat="1" x14ac:dyDescent="0.25">
      <c r="A476" s="23"/>
      <c r="B476" s="19"/>
      <c r="C476" s="23"/>
      <c r="D476" s="23"/>
      <c r="E476" s="23"/>
      <c r="F476" s="24"/>
      <c r="G476" s="24"/>
      <c r="H476" s="30"/>
      <c r="I476" s="17"/>
      <c r="J476"/>
    </row>
    <row r="477" spans="1:10" s="2" customFormat="1" x14ac:dyDescent="0.25">
      <c r="A477" s="23"/>
      <c r="B477" s="19"/>
      <c r="C477" s="23"/>
      <c r="D477" s="23"/>
      <c r="E477" s="23"/>
      <c r="F477" s="24"/>
      <c r="G477" s="24"/>
      <c r="H477" s="30"/>
      <c r="I477" s="17"/>
      <c r="J477"/>
    </row>
    <row r="478" spans="1:10" s="2" customFormat="1" x14ac:dyDescent="0.25">
      <c r="A478" s="23"/>
      <c r="B478" s="19"/>
      <c r="C478" s="23"/>
      <c r="D478" s="23"/>
      <c r="E478" s="23"/>
      <c r="F478" s="24"/>
      <c r="G478" s="24"/>
      <c r="H478" s="30"/>
      <c r="I478" s="17"/>
      <c r="J478"/>
    </row>
    <row r="479" spans="1:10" s="2" customFormat="1" x14ac:dyDescent="0.25">
      <c r="A479" s="23"/>
      <c r="B479" s="19"/>
      <c r="C479" s="23"/>
      <c r="D479" s="23"/>
      <c r="E479" s="23"/>
      <c r="F479" s="24"/>
      <c r="G479" s="24"/>
      <c r="H479" s="30"/>
      <c r="I479" s="17"/>
      <c r="J479"/>
    </row>
    <row r="480" spans="1:10" s="2" customFormat="1" x14ac:dyDescent="0.25">
      <c r="A480" s="23"/>
      <c r="B480" s="19"/>
      <c r="C480" s="23"/>
      <c r="D480" s="23"/>
      <c r="E480" s="23"/>
      <c r="F480" s="24"/>
      <c r="G480" s="24"/>
      <c r="H480" s="30"/>
      <c r="I480" s="17"/>
      <c r="J480"/>
    </row>
    <row r="481" spans="1:10" s="2" customFormat="1" x14ac:dyDescent="0.25">
      <c r="A481" s="23"/>
      <c r="B481" s="19"/>
      <c r="C481" s="23"/>
      <c r="D481" s="23"/>
      <c r="E481" s="23"/>
      <c r="F481" s="24"/>
      <c r="G481" s="24"/>
      <c r="H481" s="30"/>
      <c r="I481" s="17"/>
      <c r="J481"/>
    </row>
    <row r="482" spans="1:10" s="2" customFormat="1" x14ac:dyDescent="0.25">
      <c r="A482" s="23"/>
      <c r="B482" s="19"/>
      <c r="C482" s="23"/>
      <c r="D482" s="23"/>
      <c r="E482" s="23"/>
      <c r="F482" s="24"/>
      <c r="G482" s="24"/>
      <c r="H482" s="30"/>
      <c r="I482" s="17"/>
      <c r="J482"/>
    </row>
    <row r="483" spans="1:10" s="2" customFormat="1" x14ac:dyDescent="0.25">
      <c r="A483" s="23"/>
      <c r="B483" s="19"/>
      <c r="C483" s="23"/>
      <c r="D483" s="23"/>
      <c r="E483" s="23"/>
      <c r="F483" s="24"/>
      <c r="G483" s="24"/>
      <c r="H483" s="30"/>
      <c r="I483" s="17"/>
      <c r="J483"/>
    </row>
    <row r="484" spans="1:10" s="2" customFormat="1" x14ac:dyDescent="0.25">
      <c r="A484" s="23"/>
      <c r="B484" s="19"/>
      <c r="C484" s="23"/>
      <c r="D484" s="23"/>
      <c r="E484" s="23"/>
      <c r="F484" s="24"/>
      <c r="G484" s="24"/>
      <c r="H484" s="30"/>
      <c r="I484" s="17"/>
      <c r="J484"/>
    </row>
    <row r="485" spans="1:10" s="2" customFormat="1" x14ac:dyDescent="0.25">
      <c r="A485" s="23"/>
      <c r="B485" s="19"/>
      <c r="C485" s="23"/>
      <c r="D485" s="23"/>
      <c r="E485" s="23"/>
      <c r="F485" s="24"/>
      <c r="G485" s="24"/>
      <c r="H485" s="30"/>
      <c r="I485" s="17"/>
      <c r="J485"/>
    </row>
    <row r="486" spans="1:10" s="2" customFormat="1" x14ac:dyDescent="0.25">
      <c r="A486" s="23"/>
      <c r="B486" s="19"/>
      <c r="C486" s="23"/>
      <c r="D486" s="23"/>
      <c r="E486" s="23"/>
      <c r="F486" s="24"/>
      <c r="G486" s="24"/>
      <c r="H486" s="30"/>
      <c r="I486" s="17"/>
      <c r="J486"/>
    </row>
    <row r="487" spans="1:10" s="2" customFormat="1" x14ac:dyDescent="0.25">
      <c r="A487" s="23"/>
      <c r="B487" s="19"/>
      <c r="C487" s="23"/>
      <c r="D487" s="23"/>
      <c r="E487" s="23"/>
      <c r="F487" s="24"/>
      <c r="G487" s="24"/>
      <c r="H487" s="30"/>
      <c r="I487" s="17"/>
      <c r="J487"/>
    </row>
    <row r="488" spans="1:10" s="2" customFormat="1" x14ac:dyDescent="0.25">
      <c r="A488" s="23"/>
      <c r="B488" s="19"/>
      <c r="C488" s="23"/>
      <c r="D488" s="23"/>
      <c r="E488" s="23"/>
      <c r="F488" s="24"/>
      <c r="G488" s="24"/>
      <c r="H488" s="30"/>
      <c r="I488" s="17"/>
      <c r="J488"/>
    </row>
    <row r="489" spans="1:10" s="2" customFormat="1" x14ac:dyDescent="0.25">
      <c r="A489" s="23"/>
      <c r="B489" s="19"/>
      <c r="C489" s="23"/>
      <c r="D489" s="23"/>
      <c r="E489" s="23"/>
      <c r="F489" s="24"/>
      <c r="G489" s="24"/>
      <c r="H489" s="30"/>
      <c r="I489" s="17"/>
      <c r="J489"/>
    </row>
    <row r="490" spans="1:10" s="2" customFormat="1" x14ac:dyDescent="0.25">
      <c r="A490" s="23"/>
      <c r="B490" s="19"/>
      <c r="C490" s="23"/>
      <c r="D490" s="23"/>
      <c r="E490" s="23"/>
      <c r="F490" s="24"/>
      <c r="G490" s="24"/>
      <c r="H490" s="30"/>
      <c r="I490" s="17"/>
      <c r="J490"/>
    </row>
    <row r="491" spans="1:10" s="2" customFormat="1" x14ac:dyDescent="0.25">
      <c r="A491" s="23"/>
      <c r="B491" s="19"/>
      <c r="C491" s="23"/>
      <c r="D491" s="23"/>
      <c r="E491" s="23"/>
      <c r="F491" s="24"/>
      <c r="G491" s="24"/>
      <c r="H491" s="30"/>
      <c r="I491" s="17"/>
      <c r="J491"/>
    </row>
    <row r="492" spans="1:10" s="2" customFormat="1" x14ac:dyDescent="0.25">
      <c r="A492" s="23"/>
      <c r="B492" s="19"/>
      <c r="C492" s="23"/>
      <c r="D492" s="23"/>
      <c r="E492" s="23"/>
      <c r="F492" s="24"/>
      <c r="G492" s="24"/>
      <c r="H492" s="30"/>
      <c r="I492" s="17"/>
      <c r="J492"/>
    </row>
    <row r="493" spans="1:10" s="2" customFormat="1" x14ac:dyDescent="0.25">
      <c r="A493" s="23"/>
      <c r="B493" s="19"/>
      <c r="C493" s="23"/>
      <c r="D493" s="23"/>
      <c r="E493" s="23"/>
      <c r="F493" s="24"/>
      <c r="G493" s="24"/>
      <c r="H493" s="30"/>
      <c r="I493" s="17"/>
      <c r="J493"/>
    </row>
    <row r="494" spans="1:10" s="2" customFormat="1" x14ac:dyDescent="0.25">
      <c r="A494" s="23"/>
      <c r="B494" s="19"/>
      <c r="C494" s="23"/>
      <c r="D494" s="23"/>
      <c r="E494" s="23"/>
      <c r="F494" s="24"/>
      <c r="G494" s="24"/>
      <c r="H494" s="30"/>
      <c r="I494" s="17"/>
      <c r="J494"/>
    </row>
    <row r="495" spans="1:10" s="2" customFormat="1" x14ac:dyDescent="0.25">
      <c r="A495" s="23"/>
      <c r="B495" s="19"/>
      <c r="C495" s="23"/>
      <c r="D495" s="23"/>
      <c r="E495" s="23"/>
      <c r="F495" s="24"/>
      <c r="G495" s="24"/>
      <c r="H495" s="30"/>
      <c r="I495" s="17"/>
      <c r="J495"/>
    </row>
    <row r="496" spans="1:10" s="2" customFormat="1" x14ac:dyDescent="0.25">
      <c r="A496" s="23"/>
      <c r="B496" s="19"/>
      <c r="C496" s="23"/>
      <c r="D496" s="23"/>
      <c r="E496" s="23"/>
      <c r="F496" s="24"/>
      <c r="G496" s="24"/>
      <c r="H496" s="30"/>
      <c r="I496" s="17"/>
      <c r="J496"/>
    </row>
    <row r="497" spans="1:10" s="2" customFormat="1" x14ac:dyDescent="0.25">
      <c r="A497" s="23"/>
      <c r="B497" s="19"/>
      <c r="C497" s="23"/>
      <c r="D497" s="23"/>
      <c r="E497" s="23"/>
      <c r="F497" s="24"/>
      <c r="G497" s="24"/>
      <c r="H497" s="30"/>
      <c r="I497" s="17"/>
      <c r="J497"/>
    </row>
    <row r="498" spans="1:10" s="2" customFormat="1" x14ac:dyDescent="0.25">
      <c r="A498" s="23"/>
      <c r="B498" s="19"/>
      <c r="C498" s="23"/>
      <c r="D498" s="23"/>
      <c r="E498" s="23"/>
      <c r="F498" s="24"/>
      <c r="G498" s="24"/>
      <c r="H498" s="30"/>
      <c r="I498" s="17"/>
      <c r="J498"/>
    </row>
    <row r="499" spans="1:10" s="2" customFormat="1" x14ac:dyDescent="0.25">
      <c r="A499" s="23"/>
      <c r="B499" s="19"/>
      <c r="C499" s="23"/>
      <c r="D499" s="23"/>
      <c r="E499" s="23"/>
      <c r="F499" s="24"/>
      <c r="G499" s="24"/>
      <c r="H499" s="30"/>
      <c r="I499" s="17"/>
      <c r="J499"/>
    </row>
    <row r="500" spans="1:10" s="2" customFormat="1" x14ac:dyDescent="0.25">
      <c r="A500" s="23"/>
      <c r="B500" s="19"/>
      <c r="C500" s="23"/>
      <c r="D500" s="23"/>
      <c r="E500" s="23"/>
      <c r="F500" s="24"/>
      <c r="G500" s="24"/>
      <c r="H500" s="30"/>
      <c r="I500" s="17"/>
      <c r="J500"/>
    </row>
    <row r="501" spans="1:10" s="2" customFormat="1" x14ac:dyDescent="0.25">
      <c r="A501" s="23"/>
      <c r="B501" s="19"/>
      <c r="C501" s="23"/>
      <c r="D501" s="23"/>
      <c r="E501" s="23"/>
      <c r="F501" s="24"/>
      <c r="G501" s="24"/>
      <c r="H501" s="30"/>
      <c r="I501" s="17"/>
      <c r="J501"/>
    </row>
    <row r="502" spans="1:10" s="2" customFormat="1" x14ac:dyDescent="0.25">
      <c r="A502" s="23"/>
      <c r="B502" s="19"/>
      <c r="C502" s="23"/>
      <c r="D502" s="23"/>
      <c r="E502" s="23"/>
      <c r="F502" s="24"/>
      <c r="G502" s="24"/>
      <c r="H502" s="30"/>
      <c r="I502" s="17"/>
      <c r="J502"/>
    </row>
    <row r="503" spans="1:10" s="2" customFormat="1" x14ac:dyDescent="0.25">
      <c r="A503" s="23"/>
      <c r="B503" s="19"/>
      <c r="C503" s="23"/>
      <c r="D503" s="23"/>
      <c r="E503" s="23"/>
      <c r="F503" s="24"/>
      <c r="G503" s="24"/>
      <c r="H503" s="30"/>
      <c r="I503" s="17"/>
      <c r="J503"/>
    </row>
    <row r="504" spans="1:10" s="2" customFormat="1" x14ac:dyDescent="0.25">
      <c r="A504" s="23"/>
      <c r="B504" s="19"/>
      <c r="C504" s="23"/>
      <c r="D504" s="23"/>
      <c r="E504" s="23"/>
      <c r="F504" s="24"/>
      <c r="G504" s="24"/>
      <c r="H504" s="30"/>
      <c r="I504" s="17"/>
      <c r="J504"/>
    </row>
    <row r="505" spans="1:10" s="2" customFormat="1" x14ac:dyDescent="0.25">
      <c r="A505" s="23"/>
      <c r="B505" s="19"/>
      <c r="C505" s="23"/>
      <c r="D505" s="23"/>
      <c r="E505" s="23"/>
      <c r="F505" s="24"/>
      <c r="G505" s="24"/>
      <c r="H505" s="30"/>
      <c r="I505" s="17"/>
      <c r="J505"/>
    </row>
    <row r="506" spans="1:10" s="2" customFormat="1" x14ac:dyDescent="0.25">
      <c r="A506" s="23"/>
      <c r="B506" s="19"/>
      <c r="C506" s="23"/>
      <c r="D506" s="23"/>
      <c r="E506" s="23"/>
      <c r="F506" s="24"/>
      <c r="G506" s="24"/>
      <c r="H506" s="30"/>
      <c r="I506" s="17"/>
      <c r="J506"/>
    </row>
    <row r="507" spans="1:10" s="2" customFormat="1" x14ac:dyDescent="0.25">
      <c r="A507" s="23"/>
      <c r="B507" s="19"/>
      <c r="C507" s="23"/>
      <c r="D507" s="23"/>
      <c r="E507" s="23"/>
      <c r="F507" s="24"/>
      <c r="G507" s="24"/>
      <c r="H507" s="30"/>
      <c r="I507" s="17"/>
      <c r="J507"/>
    </row>
    <row r="508" spans="1:10" s="2" customFormat="1" x14ac:dyDescent="0.25">
      <c r="A508" s="23"/>
      <c r="B508" s="19"/>
      <c r="C508" s="23"/>
      <c r="D508" s="23"/>
      <c r="E508" s="23"/>
      <c r="F508" s="24"/>
      <c r="G508" s="24"/>
      <c r="H508" s="30"/>
      <c r="I508" s="17"/>
      <c r="J508"/>
    </row>
    <row r="509" spans="1:10" s="2" customFormat="1" x14ac:dyDescent="0.25">
      <c r="A509" s="23"/>
      <c r="B509" s="19"/>
      <c r="C509" s="23"/>
      <c r="D509" s="23"/>
      <c r="E509" s="23"/>
      <c r="F509" s="24"/>
      <c r="G509" s="24"/>
      <c r="H509" s="30"/>
      <c r="I509" s="17"/>
      <c r="J509"/>
    </row>
    <row r="510" spans="1:10" s="2" customFormat="1" x14ac:dyDescent="0.25">
      <c r="A510" s="23"/>
      <c r="B510" s="19"/>
      <c r="C510" s="23"/>
      <c r="D510" s="23"/>
      <c r="E510" s="23"/>
      <c r="F510" s="24"/>
      <c r="G510" s="24"/>
      <c r="H510" s="30"/>
      <c r="I510" s="17"/>
      <c r="J510"/>
    </row>
    <row r="511" spans="1:10" s="2" customFormat="1" x14ac:dyDescent="0.25">
      <c r="A511" s="23"/>
      <c r="B511" s="19"/>
      <c r="C511" s="23"/>
      <c r="D511" s="23"/>
      <c r="E511" s="23"/>
      <c r="F511" s="24"/>
      <c r="G511" s="24"/>
      <c r="H511" s="30"/>
      <c r="I511" s="17"/>
      <c r="J511"/>
    </row>
    <row r="512" spans="1:10" s="2" customFormat="1" x14ac:dyDescent="0.25">
      <c r="A512" s="23"/>
      <c r="B512" s="19"/>
      <c r="C512" s="23"/>
      <c r="D512" s="23"/>
      <c r="E512" s="23"/>
      <c r="F512" s="24"/>
      <c r="G512" s="24"/>
      <c r="H512" s="30"/>
      <c r="I512" s="17"/>
      <c r="J512"/>
    </row>
    <row r="513" spans="1:10" s="2" customFormat="1" x14ac:dyDescent="0.25">
      <c r="A513" s="23"/>
      <c r="B513" s="19"/>
      <c r="C513" s="23"/>
      <c r="D513" s="23"/>
      <c r="E513" s="23"/>
      <c r="F513" s="24"/>
      <c r="G513" s="24"/>
      <c r="H513" s="30"/>
      <c r="I513" s="17"/>
      <c r="J513"/>
    </row>
    <row r="514" spans="1:10" s="2" customFormat="1" x14ac:dyDescent="0.25">
      <c r="A514" s="23"/>
      <c r="B514" s="19"/>
      <c r="C514" s="23"/>
      <c r="D514" s="23"/>
      <c r="E514" s="23"/>
      <c r="F514" s="24"/>
      <c r="G514" s="24"/>
      <c r="H514" s="30"/>
      <c r="I514" s="17"/>
      <c r="J514"/>
    </row>
    <row r="515" spans="1:10" s="2" customFormat="1" x14ac:dyDescent="0.25">
      <c r="A515" s="23"/>
      <c r="B515" s="19"/>
      <c r="C515" s="23"/>
      <c r="D515" s="23"/>
      <c r="E515" s="23"/>
      <c r="F515" s="24"/>
      <c r="G515" s="24"/>
      <c r="H515" s="30"/>
      <c r="I515" s="17"/>
      <c r="J515"/>
    </row>
    <row r="516" spans="1:10" s="2" customFormat="1" x14ac:dyDescent="0.25">
      <c r="A516" s="23"/>
      <c r="B516" s="19"/>
      <c r="C516" s="23"/>
      <c r="D516" s="23"/>
      <c r="E516" s="23"/>
      <c r="F516" s="24"/>
      <c r="G516" s="24"/>
      <c r="H516" s="30"/>
      <c r="I516" s="17"/>
      <c r="J516"/>
    </row>
    <row r="517" spans="1:10" s="2" customFormat="1" x14ac:dyDescent="0.25">
      <c r="A517" s="23"/>
      <c r="B517" s="19"/>
      <c r="C517" s="23"/>
      <c r="D517" s="23"/>
      <c r="E517" s="23"/>
      <c r="F517" s="24"/>
      <c r="G517" s="24"/>
      <c r="H517" s="30"/>
      <c r="I517" s="17"/>
      <c r="J517"/>
    </row>
    <row r="518" spans="1:10" s="2" customFormat="1" x14ac:dyDescent="0.25">
      <c r="A518" s="23"/>
      <c r="B518" s="19"/>
      <c r="C518" s="23"/>
      <c r="D518" s="23"/>
      <c r="E518" s="23"/>
      <c r="F518" s="24"/>
      <c r="G518" s="24"/>
      <c r="H518" s="30"/>
      <c r="I518" s="17"/>
      <c r="J518"/>
    </row>
    <row r="519" spans="1:10" s="2" customFormat="1" x14ac:dyDescent="0.25">
      <c r="A519" s="23"/>
      <c r="B519" s="19"/>
      <c r="C519" s="23"/>
      <c r="D519" s="23"/>
      <c r="E519" s="23"/>
      <c r="F519" s="24"/>
      <c r="G519" s="24"/>
      <c r="H519" s="30"/>
      <c r="I519" s="17"/>
      <c r="J519"/>
    </row>
    <row r="520" spans="1:10" s="2" customFormat="1" x14ac:dyDescent="0.25">
      <c r="A520" s="23"/>
      <c r="B520" s="19"/>
      <c r="C520" s="23"/>
      <c r="D520" s="23"/>
      <c r="E520" s="23"/>
      <c r="F520" s="24"/>
      <c r="G520" s="24"/>
      <c r="H520" s="30"/>
      <c r="I520" s="17"/>
      <c r="J520"/>
    </row>
    <row r="521" spans="1:10" s="2" customFormat="1" x14ac:dyDescent="0.25">
      <c r="A521" s="23"/>
      <c r="B521" s="19"/>
      <c r="C521" s="23"/>
      <c r="D521" s="23"/>
      <c r="E521" s="23"/>
      <c r="F521" s="24"/>
      <c r="G521" s="24"/>
      <c r="H521" s="30"/>
      <c r="I521" s="17"/>
      <c r="J521"/>
    </row>
    <row r="522" spans="1:10" s="2" customFormat="1" x14ac:dyDescent="0.25">
      <c r="A522" s="23"/>
      <c r="B522" s="19"/>
      <c r="C522" s="23"/>
      <c r="D522" s="23"/>
      <c r="E522" s="23"/>
      <c r="F522" s="24"/>
      <c r="G522" s="24"/>
      <c r="H522" s="30"/>
      <c r="I522" s="17"/>
      <c r="J522"/>
    </row>
    <row r="523" spans="1:10" s="2" customFormat="1" x14ac:dyDescent="0.25">
      <c r="A523" s="23"/>
      <c r="B523" s="19"/>
      <c r="C523" s="23"/>
      <c r="D523" s="23"/>
      <c r="E523" s="23"/>
      <c r="F523" s="24"/>
      <c r="G523" s="24"/>
      <c r="H523" s="30"/>
      <c r="I523" s="17"/>
      <c r="J523"/>
    </row>
  </sheetData>
  <sortState ref="B83:H91">
    <sortCondition descending="1" ref="F83:F91"/>
  </sortState>
  <mergeCells count="42">
    <mergeCell ref="A51:I51"/>
    <mergeCell ref="A57:A58"/>
    <mergeCell ref="B57:B58"/>
    <mergeCell ref="F57:F58"/>
    <mergeCell ref="G57:G58"/>
    <mergeCell ref="H57:H58"/>
    <mergeCell ref="C56:C58"/>
    <mergeCell ref="D56:D58"/>
    <mergeCell ref="E56:E58"/>
    <mergeCell ref="F56:I56"/>
    <mergeCell ref="I57:I58"/>
    <mergeCell ref="A97:I97"/>
    <mergeCell ref="A98:I98"/>
    <mergeCell ref="A96:I96"/>
    <mergeCell ref="A99:I99"/>
    <mergeCell ref="A53:I53"/>
    <mergeCell ref="A102:A103"/>
    <mergeCell ref="B102:B103"/>
    <mergeCell ref="F102:F103"/>
    <mergeCell ref="G102:G103"/>
    <mergeCell ref="H102:H103"/>
    <mergeCell ref="C101:C103"/>
    <mergeCell ref="D101:D103"/>
    <mergeCell ref="E101:E103"/>
    <mergeCell ref="F101:I101"/>
    <mergeCell ref="I102:I103"/>
    <mergeCell ref="A1:I1"/>
    <mergeCell ref="A2:I2"/>
    <mergeCell ref="A3:I3"/>
    <mergeCell ref="A4:I4"/>
    <mergeCell ref="A54:I54"/>
    <mergeCell ref="C6:C8"/>
    <mergeCell ref="D6:D8"/>
    <mergeCell ref="E6:E8"/>
    <mergeCell ref="F6:I6"/>
    <mergeCell ref="A7:A8"/>
    <mergeCell ref="B7:B8"/>
    <mergeCell ref="F7:F8"/>
    <mergeCell ref="G7:G8"/>
    <mergeCell ref="H7:H8"/>
    <mergeCell ref="I7:I8"/>
    <mergeCell ref="A52:I52"/>
  </mergeCells>
  <hyperlinks>
    <hyperlink ref="B16" r:id="rId1" display="https://iwwfed-ea.org/cableski/rl2025/wbw/index.php?skier=ISR392001647"/>
    <hyperlink ref="I16" r:id="rId2" tooltip="Austrian Open Cableski_x000d_Au-See Asten, Cableski_x000d_27.07.2025_x000d_Coeff:0,80 - Level:0,00" display="https://www.iwwfed-ea.org/cableski/25AUT008/"/>
    <hyperlink ref="B28" r:id="rId3" display="https://iwwfed-ea.org/cableski/rl2025/wbw/index.php?skier=SVK062001561"/>
    <hyperlink ref="I28" r:id="rId4" tooltip="Austrian Open Cableski_x000d_Au-See Asten, Cableski_x000d_27.07.2025_x000d_Coeff:0,80 - Level:0,00" display="https://www.iwwfed-ea.org/cableski/25AUT008/"/>
    <hyperlink ref="B18" r:id="rId5" display="https://iwwfed-ea.org/cableski/rl2025/wbw/index.php?skier=AUT652000927"/>
    <hyperlink ref="I18" r:id="rId6" tooltip="Austrian Open Cableski_x000d_Au-See Asten, Cableski_x000d_27.07.2025_x000d_Coeff:0,80 - Level:0,00" display="https://www.iwwfed-ea.org/cableski/25AUT008/"/>
    <hyperlink ref="B23" r:id="rId7" display="https://iwwfed-ea.org/cableski/rl2025/wbw/index.php?skier=GER582023886"/>
    <hyperlink ref="I23" r:id="rId8" tooltip="Biber Masters - Jump_x000d_Kirchheim_x000d_23.08.2025_x000d_Coeff:0,80 - Level:0,00" display="https://www.iwwfed-ea.org/cableski/25GER014/"/>
    <hyperlink ref="B25" r:id="rId9" display="https://iwwfed-ea.org/cableski/rl2025/wbw/index.php?skier=GER672001573"/>
    <hyperlink ref="I25" r:id="rId10" tooltip="int. Friedberg Cup_x000d_Friedberg_x000d_31.05.2025_x000d_Coeff:0,60 - Level:0,00" display="https://www.iwwfed-ea.org/cableski/25GER011/"/>
    <hyperlink ref="B27" r:id="rId11" display="https://iwwfed-ea.org/cableski/rl2025/wbw/index.php?skier=AUT982024277"/>
    <hyperlink ref="I27" r:id="rId12" tooltip="Deutsche Meisterschaft &amp; Dutch Championships_x000d_Alfsee Rieste_x000d_14.09.2025_x000d_Coeff:0,70 - Level:0,00" display="https://www.iwwfed-ea.org/cableski/25GER001/"/>
    <hyperlink ref="B33" r:id="rId13" display="https://iwwfed-ea.org/cableski/rl2025/wbw/index.php?skier=GER072001593"/>
    <hyperlink ref="I33" r:id="rId14" tooltip="European Cable-ski  Open Championships_x000d_Beckum TwinCable_x000d_28.09.2025_x000d_Coeff:0,60 - Level:0,00" display="https://www.iwwfed-ea.org/cableski/25EURO14/"/>
    <hyperlink ref="B17" r:id="rId15" display="https://iwwfed-ea.org/cableski/rl2025/wbw/index.php?skier=POL622001316"/>
    <hyperlink ref="I17" r:id="rId16" tooltip="GPX of Poland_x000d_Wake Zone Stawiki, Cableski_x000d_07.09.2025_x000d_Coeff:0,60 - Level:0,00" display="https://www.iwwfed-ea.org/cableski/25POL005/"/>
    <hyperlink ref="B29" r:id="rId17" display="https://iwwfed-ea.org/cableski/rl2025/wbw/index.php?skier=SVK152001558"/>
    <hyperlink ref="I29" r:id="rId18" tooltip="Austrian Open Cableski_x000d_Au-See Asten, Cableski_x000d_27.07.2025_x000d_Coeff:0,80 - Level:0,00" display="https://www.iwwfed-ea.org/cableski/25AUT008/"/>
    <hyperlink ref="B20" r:id="rId19" display="https://iwwfed-ea.org/cableski/rl2025/wbw/index.php?skier=POL982020513"/>
    <hyperlink ref="I20" r:id="rId20" tooltip="GPX of Poland_x000d_Wake Zone Stawiki, Cableski_x000d_07.09.2025_x000d_Coeff:0,60 - Level:0,00" display="https://www.iwwfed-ea.org/cableski/25POL005/"/>
    <hyperlink ref="B35" r:id="rId21" display="https://iwwfed-ea.org/cableski/rl2025/wbw/index.php?skier=POL262001619"/>
    <hyperlink ref="I35" r:id="rId22" tooltip="GPX of Poland_x000d_Wake Zone Stawiki, Cableski_x000d_07.09.2025_x000d_Coeff:0,60 - Level:0,00" display="https://www.iwwfed-ea.org/cableski/25POL005/"/>
    <hyperlink ref="B31" r:id="rId23" display="https://iwwfed-ea.org/cableski/rl2025/wbw/index.php?skier=POL582023304"/>
    <hyperlink ref="I31" r:id="rId24" tooltip="GPX of Poland_x000d_Wake Zone Stawiki, Cableski_x000d_07.09.2025_x000d_Coeff:0,60 - Level:0,00" display="https://www.iwwfed-ea.org/cableski/25POL005/"/>
    <hyperlink ref="B38" r:id="rId25" display="https://iwwfed-ea.org/cableski/rl2025/wbw/index.php?skier=GER982016470"/>
    <hyperlink ref="I38" r:id="rId26" tooltip="Austrian Open Cableski_x000d_Au-See Asten, Cableski_x000d_27.07.2025_x000d_Coeff:0,80 - Level:0,00" display="https://www.iwwfed-ea.org/cableski/25AUT008/"/>
    <hyperlink ref="B44" r:id="rId27" display="https://iwwfed-ea.org/cableski/rl2025/wbw/index.php?skier=GER982016370"/>
    <hyperlink ref="I44" r:id="rId28" tooltip="Deutsche Meisterschaft &amp; Dutch Championships_x000d_Alfsee Rieste_x000d_14.09.2025_x000d_Coeff:0,70 - Level:0,00" display="https://www.iwwfed-ea.org/cableski/25GER001/"/>
    <hyperlink ref="B36" r:id="rId29" display="https://iwwfed-ea.org/cableski/rl2025/wbw/index.php?skier=GER842001729"/>
    <hyperlink ref="I36" r:id="rId30" tooltip="international Auerbrau-Cup 2025_x000d_Wasserski Club Kiefersfelden-Rosenheim_x000d_22.06.2025_x000d_Coeff:0,60 - Level:0,00" display="https://www.iwwfed-ea.org/cableski/25GER012/"/>
    <hyperlink ref="B14" r:id="rId31" display="https://iwwfed-ea.org/cableski/rl2025/wbw/index.php?skier=IWF100200003"/>
    <hyperlink ref="I14" r:id="rId32" tooltip="European Cable-ski  Open Championships_x000d_Beckum TwinCable_x000d_28.09.2025_x000d_Coeff:0,60 - Level:0,00" display="https://www.iwwfed-ea.org/cableski/25EURO14/"/>
    <hyperlink ref="B39" r:id="rId33" display="https://iwwfed-ea.org/cableski/rl2025/wbw/index.php?skier=POL982020520"/>
    <hyperlink ref="B26" r:id="rId34" display="https://iwwfed-ea.org/cableski/rl2025/wbw/index.php?skier=POL182001654"/>
    <hyperlink ref="I26" r:id="rId35" tooltip="Mistrzostwa Polski za wyciagiem_x000d_Wake Zone Stawiki, Cableski_x000d_07.09.2025_x000d_Coeff:0,50 - Level:0,00" display="https://www.iwwfed-ea.org/cableski/25POL006/"/>
    <hyperlink ref="B42" r:id="rId36" display="https://iwwfed-ea.org/cableski/rl2025/wbw/index.php?skier=POL762023298"/>
    <hyperlink ref="I42" r:id="rId37" tooltip="Mistrzostwa Polski za wyciagiem_x000d_Wake Zone Stawiki, Cableski_x000d_07.09.2025_x000d_Coeff:0,50 - Level:0,00" display="https://www.iwwfed-ea.org/cableski/25POL006/"/>
    <hyperlink ref="B24" r:id="rId38" display="https://iwwfed-ea.org/cableski/rl2025/wbw/index.php?skier=AUT712000925"/>
    <hyperlink ref="I24" r:id="rId39" tooltip="OM 2025 Cableski_x000d_Au-See Asten, Cableski_x000d_13.09.2025_x000d_Coeff:0,50 - Level:0,00" display="https://www.iwwfed-ea.org/cableski/25AUT030/"/>
    <hyperlink ref="B40" r:id="rId40" display="https://iwwfed-ea.org/cableski/rl2025/wbw/index.php?skier=CZE982018537"/>
    <hyperlink ref="I40" r:id="rId41" tooltip="European Cable-ski  Age Categories Championships_x000d_Beckum TwinCable_x000d_28.09.2025_x000d_Coeff:0,60 - Level:0,00" display="https://www.iwwfed-ea.org/cableski/25EURO13/"/>
    <hyperlink ref="B37" r:id="rId42" display="https://iwwfed-ea.org/cableski/rl2025/wbw/index.php?skier=POL372001195"/>
    <hyperlink ref="I37" r:id="rId43" tooltip="Mistrzostwa Polski za wyciagiem_x000d_Wake Zone Stawiki, Cableski_x000d_07.09.2025_x000d_Coeff:0,50 - Level:0,00" display="https://www.iwwfed-ea.org/cableski/25POL006/"/>
    <hyperlink ref="B41" r:id="rId44" display="https://iwwfed-ea.org/cableski/rl2025/wbw/index.php?skier=AUT902001436"/>
    <hyperlink ref="I41" r:id="rId45" tooltip="OM 2025 Cableski_x000d_Au-See Asten, Cableski_x000d_13.09.2025_x000d_Coeff:0,50 - Level:0,00" display="https://www.iwwfed-ea.org/cableski/25AUT030/"/>
    <hyperlink ref="B45" r:id="rId46" display="https://iwwfed-ea.org/cableski/rl2025/wbw/index.php?skier=POL702023300"/>
    <hyperlink ref="I45" r:id="rId47" tooltip="GPX of Poland_x000d_Wake Zone Stawiki, Cableski_x000d_07.09.2025_x000d_Coeff:0,60 - Level:0,00" display="https://www.iwwfed-ea.org/cableski/25POL005/"/>
    <hyperlink ref="B48" r:id="rId48" display="https://iwwfed-ea.org/cableski/rl2025/wbw/index.php?skier=ISR982001413"/>
    <hyperlink ref="I48" r:id="rId49" tooltip="Austrian Open Cableski_x000d_Au-See Asten, Cableski_x000d_27.07.2025_x000d_Coeff:0,80 - Level:0,00" display="https://www.iwwfed-ea.org/cableski/25AUT008/"/>
    <hyperlink ref="B47" r:id="rId50" display="https://iwwfed-ea.org/cableski/rl2025/wbw/index.php?skier=GER432000029"/>
    <hyperlink ref="I47" r:id="rId51" tooltip="Deutsche Meisterschaft &amp; Dutch Championships_x000d_Alfsee Rieste_x000d_14.09.2025_x000d_Coeff:0,70 - Level:0,00" display="https://www.iwwfed-ea.org/cableski/25GER001/"/>
    <hyperlink ref="B49" r:id="rId52" display="https://iwwfed-ea.org/cableski/rl2025/wbw/index.php?skier=POL982020553"/>
    <hyperlink ref="I49" r:id="rId53" tooltip="Mistrzostwa Polski za wyciagiem_x000d_Wake Zone Stawiki, Cableski_x000d_07.09.2025_x000d_Coeff:0,50 - Level:0,00" display="https://www.iwwfed-ea.org/cableski/25POL006/"/>
    <hyperlink ref="B46" r:id="rId54" display="https://iwwfed-ea.org/cableski/rl2025/wbw/index.php?skier=GER982016536"/>
    <hyperlink ref="I46" r:id="rId55" tooltip="Biber Masters - Jump_x000d_Kirchheim_x000d_23.08.2025_x000d_Coeff:0,80 - Level:0,00" display="https://www.iwwfed-ea.org/cableski/25GER014/"/>
    <hyperlink ref="B105" r:id="rId56" display="https://iwwfed-ea.org/cableski/rl2025/wbw/index.php?skier=GER842001729"/>
    <hyperlink ref="I105" r:id="rId57" tooltip="international Auerbrau-Cup 2025_x000d_Wasserski Club Kiefersfelden-Rosenheim_x000d_22.06.2025_x000d_Coeff:0,60 - Level:0,00" display="https://www.iwwfed-ea.org/cableski/25GER012/"/>
    <hyperlink ref="B107" r:id="rId58" display="https://iwwfed-ea.org/cableski/rl2025/wbw/index.php?skier=POL982020553"/>
    <hyperlink ref="I107" r:id="rId59" tooltip="Mistrzostwa Polski za wyciagiem_x000d_Wake Zone Stawiki, Cableski_x000d_07.09.2025_x000d_Coeff:0,50 - Level:0,00" display="https://www.iwwfed-ea.org/cableski/25POL006/"/>
    <hyperlink ref="B111" r:id="rId60" display="https://iwwfed-ea.org/cableski/rl2025/wbw/index.php?skier=POL982020639"/>
    <hyperlink ref="I111" r:id="rId61" tooltip="Mistrzostwa Polski za wyciagiem_x000d_Wake Zone Stawiki, Cableski_x000d_07.09.2025_x000d_Coeff:0,50 - Level:0,00" display="https://www.iwwfed-ea.org/cableski/25POL006/"/>
    <hyperlink ref="B62" r:id="rId62" display="https://iwwfed-ea.org/cableski/rl2025/wbw/index.php?skier=GER672001573"/>
    <hyperlink ref="I62" r:id="rId63" tooltip="int. Friedberg Cup_x000d_Friedberg_x000d_31.05.2025_x000d_Coeff:0,60 - Level:0,00" display="https://www.iwwfed-ea.org/cableski/25GER011/"/>
    <hyperlink ref="B63" r:id="rId64" display="https://iwwfed-ea.org/cableski/rl2025/wbw/index.php?skier=AUT982024277"/>
    <hyperlink ref="I63" r:id="rId65" tooltip="Deutsche Meisterschaft &amp; Dutch Championships_x000d_Alfsee Rieste_x000d_14.09.2025_x000d_Coeff:0,70 - Level:0,00" display="https://www.iwwfed-ea.org/cableski/25GER001/"/>
    <hyperlink ref="B61" r:id="rId66" display="https://iwwfed-ea.org/cableski/rl2025/wbw/index.php?skier=POL982020513"/>
    <hyperlink ref="I61" r:id="rId67" tooltip="GPX of Poland_x000d_Wake Zone Stawiki, Cableski_x000d_07.09.2025_x000d_Coeff:0,60 - Level:0,00" display="https://www.iwwfed-ea.org/cableski/25POL005/"/>
    <hyperlink ref="B66" r:id="rId68" display="https://iwwfed-ea.org/cableski/rl2025/wbw/index.php?skier=POL582023304"/>
    <hyperlink ref="I66" r:id="rId69" tooltip="GPX of Poland_x000d_Wake Zone Stawiki, Cableski_x000d_07.09.2025_x000d_Coeff:0,60 - Level:0,00" display="https://www.iwwfed-ea.org/cableski/25POL005/"/>
    <hyperlink ref="B72" r:id="rId70" display="https://iwwfed-ea.org/cableski/rl2025/wbw/index.php?skier=GER982016470"/>
    <hyperlink ref="I72" r:id="rId71" tooltip="Austrian Open Cableski_x000d_Au-See Asten, Cableski_x000d_27.07.2025_x000d_Coeff:0,80 - Level:0,00" display="https://www.iwwfed-ea.org/cableski/25AUT008/"/>
    <hyperlink ref="B75" r:id="rId72" display="https://iwwfed-ea.org/cableski/rl2025/wbw/index.php?skier=GER982016370"/>
    <hyperlink ref="I75" r:id="rId73" tooltip="Deutsche Meisterschaft &amp; Dutch Championships_x000d_Alfsee Rieste_x000d_14.09.2025_x000d_Coeff:0,70 - Level:0,00" display="https://www.iwwfed-ea.org/cableski/25GER001/"/>
    <hyperlink ref="B70" r:id="rId74" display="https://iwwfed-ea.org/cableski/rl2025/wbw/index.php?skier=GER842001729"/>
    <hyperlink ref="I70" r:id="rId75" tooltip="international Auerbrau-Cup 2025_x000d_Wasserski Club Kiefersfelden-Rosenheim_x000d_22.06.2025_x000d_Coeff:0,60 - Level:0,00" display="https://www.iwwfed-ea.org/cableski/25GER012/"/>
    <hyperlink ref="B71" r:id="rId76" display="https://iwwfed-ea.org/cableski/rl2025/wbw/index.php?skier=POL982020520"/>
    <hyperlink ref="B73" r:id="rId77" display="https://iwwfed-ea.org/cableski/rl2025/wbw/index.php?skier=POL762023298"/>
    <hyperlink ref="I73" r:id="rId78" tooltip="Mistrzostwa Polski za wyciagiem_x000d_Wake Zone Stawiki, Cableski_x000d_07.09.2025_x000d_Coeff:0,50 - Level:0,00" display="https://www.iwwfed-ea.org/cableski/25POL006/"/>
    <hyperlink ref="B76" r:id="rId79" display="https://iwwfed-ea.org/cableski/rl2025/wbw/index.php?skier=POL702023300"/>
    <hyperlink ref="I76" r:id="rId80" tooltip="GPX of Poland_x000d_Wake Zone Stawiki, Cableski_x000d_07.09.2025_x000d_Coeff:0,60 - Level:0,00" display="https://www.iwwfed-ea.org/cableski/25POL005/"/>
    <hyperlink ref="B77" r:id="rId81" display="https://iwwfed-ea.org/cableski/rl2025/wbw/index.php?skier=ISR982001413"/>
    <hyperlink ref="I77" r:id="rId82" tooltip="Austrian Open Cableski_x000d_Au-See Asten, Cableski_x000d_27.07.2025_x000d_Coeff:0,80 - Level:0,00" display="https://www.iwwfed-ea.org/cableski/25AUT008/"/>
    <hyperlink ref="B78" r:id="rId83" display="https://iwwfed-ea.org/cableski/rl2025/wbw/index.php?skier=POL982020553"/>
    <hyperlink ref="I78" r:id="rId84" tooltip="Mistrzostwa Polski za wyciagiem_x000d_Wake Zone Stawiki, Cableski_x000d_07.09.2025_x000d_Coeff:0,50 - Level:0,00" display="https://www.iwwfed-ea.org/cableski/25POL006/"/>
    <hyperlink ref="B80" r:id="rId85" display="https://iwwfed-ea.org/cableski/rl2025/wbw/index.php?skier=ISR982001416"/>
    <hyperlink ref="I80" r:id="rId86" tooltip="Austrian Open Cableski_x000d_Au-See Asten, Cableski_x000d_27.07.2025_x000d_Coeff:0,80 - Level:0,00" display="https://www.iwwfed-ea.org/cableski/25AUT008/"/>
    <hyperlink ref="B79" r:id="rId87" display="https://iwwfed-ea.org/cableski/rl2025/wbw/index.php?skier=SVK882001566"/>
    <hyperlink ref="I79" r:id="rId88" tooltip="Slovak Cableski Open National Championships_x000d_Kosice_x000d_30.08.2025_x000d_Coeff:0,70 - Level:0,00" display="https://www.iwwfed-ea.org/cableski/25SVK008/"/>
    <hyperlink ref="B83" r:id="rId89" display="https://iwwfed-ea.org/cableski/rl2025/wbw/index.php?skier=SVK912001565"/>
    <hyperlink ref="I83" r:id="rId90" tooltip="Biber Cup II_x000d_Kirchheim_x000d_28.06.2025_x000d_Coeff:0,80 - Level:0,00" display="https://www.iwwfed-ea.org/cableski/25GER010/"/>
    <hyperlink ref="B81" r:id="rId91" display="https://iwwfed-ea.org/cableski/rl2025/wbw/index.php?skier=NED982020006"/>
    <hyperlink ref="I81" r:id="rId92" tooltip="Deutsche Meisterschaft &amp; Dutch Championships_x000d_Alfsee Rieste_x000d_14.09.2025_x000d_Coeff:0,70 - Level:0,00" display="https://www.iwwfed-ea.org/cableski/25GER001/"/>
    <hyperlink ref="B86" r:id="rId93" display="https://iwwfed-ea.org/cableski/rl2025/wbw/index.php?skier=POL982020639"/>
    <hyperlink ref="I86" r:id="rId94" tooltip="Mistrzostwa Polski za wyciagiem_x000d_Wake Zone Stawiki, Cableski_x000d_07.09.2025_x000d_Coeff:0,50 - Level:0,00" display="https://www.iwwfed-ea.org/cableski/25POL006/"/>
    <hyperlink ref="I39" r:id="rId95" display="https://www.iwwfed-ea.org/cableski/25POL006/"/>
    <hyperlink ref="I71" r:id="rId96" display="https://www.iwwfed-ea.org/cableski/25POL006/"/>
  </hyperlinks>
  <pageMargins left="0.55208333333333337" right="0.34375" top="0.39583333333333331" bottom="0.5" header="0.3" footer="0.23958333333333334"/>
  <pageSetup paperSize="9" orientation="portrait" horizontalDpi="0" verticalDpi="0" r:id="rId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topLeftCell="A49" zoomScale="60" zoomScaleNormal="100" zoomScalePageLayoutView="80" workbookViewId="0">
      <selection activeCell="P65" sqref="P65"/>
    </sheetView>
  </sheetViews>
  <sheetFormatPr defaultRowHeight="15.75" x14ac:dyDescent="0.25"/>
  <cols>
    <col min="1" max="1" width="4.140625" style="235" customWidth="1"/>
    <col min="2" max="2" width="21.28515625" style="28" customWidth="1"/>
    <col min="3" max="3" width="7.5703125" style="368" customWidth="1"/>
    <col min="4" max="4" width="8.140625" style="362" customWidth="1"/>
    <col min="5" max="5" width="7.42578125" style="235" customWidth="1"/>
    <col min="6" max="6" width="14" style="348" customWidth="1"/>
    <col min="7" max="7" width="7.5703125" style="235" customWidth="1"/>
    <col min="8" max="8" width="10.28515625" style="235" customWidth="1"/>
    <col min="9" max="9" width="12.7109375" style="1" customWidth="1"/>
    <col min="10" max="10" width="8.85546875" style="1" customWidth="1"/>
    <col min="11" max="11" width="11.28515625" style="1" customWidth="1"/>
    <col min="12" max="12" width="10.140625" customWidth="1"/>
    <col min="13" max="13" width="9.85546875" customWidth="1"/>
    <col min="14" max="14" width="7.5703125" customWidth="1"/>
    <col min="259" max="259" width="4.140625" customWidth="1"/>
    <col min="260" max="260" width="20.7109375" customWidth="1"/>
    <col min="261" max="261" width="9.28515625" customWidth="1"/>
    <col min="262" max="262" width="8.85546875" customWidth="1"/>
    <col min="263" max="263" width="16.28515625" customWidth="1"/>
    <col min="264" max="264" width="6.85546875" customWidth="1"/>
    <col min="265" max="265" width="10.28515625" customWidth="1"/>
    <col min="266" max="266" width="12.7109375" customWidth="1"/>
    <col min="267" max="267" width="10.140625" customWidth="1"/>
    <col min="268" max="268" width="11.7109375" customWidth="1"/>
    <col min="269" max="269" width="10.28515625" customWidth="1"/>
    <col min="270" max="270" width="12" customWidth="1"/>
    <col min="515" max="515" width="4.140625" customWidth="1"/>
    <col min="516" max="516" width="20.7109375" customWidth="1"/>
    <col min="517" max="517" width="9.28515625" customWidth="1"/>
    <col min="518" max="518" width="8.85546875" customWidth="1"/>
    <col min="519" max="519" width="16.28515625" customWidth="1"/>
    <col min="520" max="520" width="6.85546875" customWidth="1"/>
    <col min="521" max="521" width="10.28515625" customWidth="1"/>
    <col min="522" max="522" width="12.7109375" customWidth="1"/>
    <col min="523" max="523" width="10.140625" customWidth="1"/>
    <col min="524" max="524" width="11.7109375" customWidth="1"/>
    <col min="525" max="525" width="10.28515625" customWidth="1"/>
    <col min="526" max="526" width="12" customWidth="1"/>
    <col min="771" max="771" width="4.140625" customWidth="1"/>
    <col min="772" max="772" width="20.7109375" customWidth="1"/>
    <col min="773" max="773" width="9.28515625" customWidth="1"/>
    <col min="774" max="774" width="8.85546875" customWidth="1"/>
    <col min="775" max="775" width="16.28515625" customWidth="1"/>
    <col min="776" max="776" width="6.85546875" customWidth="1"/>
    <col min="777" max="777" width="10.28515625" customWidth="1"/>
    <col min="778" max="778" width="12.7109375" customWidth="1"/>
    <col min="779" max="779" width="10.140625" customWidth="1"/>
    <col min="780" max="780" width="11.7109375" customWidth="1"/>
    <col min="781" max="781" width="10.28515625" customWidth="1"/>
    <col min="782" max="782" width="12" customWidth="1"/>
    <col min="1027" max="1027" width="4.140625" customWidth="1"/>
    <col min="1028" max="1028" width="20.7109375" customWidth="1"/>
    <col min="1029" max="1029" width="9.28515625" customWidth="1"/>
    <col min="1030" max="1030" width="8.85546875" customWidth="1"/>
    <col min="1031" max="1031" width="16.28515625" customWidth="1"/>
    <col min="1032" max="1032" width="6.85546875" customWidth="1"/>
    <col min="1033" max="1033" width="10.28515625" customWidth="1"/>
    <col min="1034" max="1034" width="12.7109375" customWidth="1"/>
    <col min="1035" max="1035" width="10.140625" customWidth="1"/>
    <col min="1036" max="1036" width="11.7109375" customWidth="1"/>
    <col min="1037" max="1037" width="10.28515625" customWidth="1"/>
    <col min="1038" max="1038" width="12" customWidth="1"/>
    <col min="1283" max="1283" width="4.140625" customWidth="1"/>
    <col min="1284" max="1284" width="20.7109375" customWidth="1"/>
    <col min="1285" max="1285" width="9.28515625" customWidth="1"/>
    <col min="1286" max="1286" width="8.85546875" customWidth="1"/>
    <col min="1287" max="1287" width="16.28515625" customWidth="1"/>
    <col min="1288" max="1288" width="6.85546875" customWidth="1"/>
    <col min="1289" max="1289" width="10.28515625" customWidth="1"/>
    <col min="1290" max="1290" width="12.7109375" customWidth="1"/>
    <col min="1291" max="1291" width="10.140625" customWidth="1"/>
    <col min="1292" max="1292" width="11.7109375" customWidth="1"/>
    <col min="1293" max="1293" width="10.28515625" customWidth="1"/>
    <col min="1294" max="1294" width="12" customWidth="1"/>
    <col min="1539" max="1539" width="4.140625" customWidth="1"/>
    <col min="1540" max="1540" width="20.7109375" customWidth="1"/>
    <col min="1541" max="1541" width="9.28515625" customWidth="1"/>
    <col min="1542" max="1542" width="8.85546875" customWidth="1"/>
    <col min="1543" max="1543" width="16.28515625" customWidth="1"/>
    <col min="1544" max="1544" width="6.85546875" customWidth="1"/>
    <col min="1545" max="1545" width="10.28515625" customWidth="1"/>
    <col min="1546" max="1546" width="12.7109375" customWidth="1"/>
    <col min="1547" max="1547" width="10.140625" customWidth="1"/>
    <col min="1548" max="1548" width="11.7109375" customWidth="1"/>
    <col min="1549" max="1549" width="10.28515625" customWidth="1"/>
    <col min="1550" max="1550" width="12" customWidth="1"/>
    <col min="1795" max="1795" width="4.140625" customWidth="1"/>
    <col min="1796" max="1796" width="20.7109375" customWidth="1"/>
    <col min="1797" max="1797" width="9.28515625" customWidth="1"/>
    <col min="1798" max="1798" width="8.85546875" customWidth="1"/>
    <col min="1799" max="1799" width="16.28515625" customWidth="1"/>
    <col min="1800" max="1800" width="6.85546875" customWidth="1"/>
    <col min="1801" max="1801" width="10.28515625" customWidth="1"/>
    <col min="1802" max="1802" width="12.7109375" customWidth="1"/>
    <col min="1803" max="1803" width="10.140625" customWidth="1"/>
    <col min="1804" max="1804" width="11.7109375" customWidth="1"/>
    <col min="1805" max="1805" width="10.28515625" customWidth="1"/>
    <col min="1806" max="1806" width="12" customWidth="1"/>
    <col min="2051" max="2051" width="4.140625" customWidth="1"/>
    <col min="2052" max="2052" width="20.7109375" customWidth="1"/>
    <col min="2053" max="2053" width="9.28515625" customWidth="1"/>
    <col min="2054" max="2054" width="8.85546875" customWidth="1"/>
    <col min="2055" max="2055" width="16.28515625" customWidth="1"/>
    <col min="2056" max="2056" width="6.85546875" customWidth="1"/>
    <col min="2057" max="2057" width="10.28515625" customWidth="1"/>
    <col min="2058" max="2058" width="12.7109375" customWidth="1"/>
    <col min="2059" max="2059" width="10.140625" customWidth="1"/>
    <col min="2060" max="2060" width="11.7109375" customWidth="1"/>
    <col min="2061" max="2061" width="10.28515625" customWidth="1"/>
    <col min="2062" max="2062" width="12" customWidth="1"/>
    <col min="2307" max="2307" width="4.140625" customWidth="1"/>
    <col min="2308" max="2308" width="20.7109375" customWidth="1"/>
    <col min="2309" max="2309" width="9.28515625" customWidth="1"/>
    <col min="2310" max="2310" width="8.85546875" customWidth="1"/>
    <col min="2311" max="2311" width="16.28515625" customWidth="1"/>
    <col min="2312" max="2312" width="6.85546875" customWidth="1"/>
    <col min="2313" max="2313" width="10.28515625" customWidth="1"/>
    <col min="2314" max="2314" width="12.7109375" customWidth="1"/>
    <col min="2315" max="2315" width="10.140625" customWidth="1"/>
    <col min="2316" max="2316" width="11.7109375" customWidth="1"/>
    <col min="2317" max="2317" width="10.28515625" customWidth="1"/>
    <col min="2318" max="2318" width="12" customWidth="1"/>
    <col min="2563" max="2563" width="4.140625" customWidth="1"/>
    <col min="2564" max="2564" width="20.7109375" customWidth="1"/>
    <col min="2565" max="2565" width="9.28515625" customWidth="1"/>
    <col min="2566" max="2566" width="8.85546875" customWidth="1"/>
    <col min="2567" max="2567" width="16.28515625" customWidth="1"/>
    <col min="2568" max="2568" width="6.85546875" customWidth="1"/>
    <col min="2569" max="2569" width="10.28515625" customWidth="1"/>
    <col min="2570" max="2570" width="12.7109375" customWidth="1"/>
    <col min="2571" max="2571" width="10.140625" customWidth="1"/>
    <col min="2572" max="2572" width="11.7109375" customWidth="1"/>
    <col min="2573" max="2573" width="10.28515625" customWidth="1"/>
    <col min="2574" max="2574" width="12" customWidth="1"/>
    <col min="2819" max="2819" width="4.140625" customWidth="1"/>
    <col min="2820" max="2820" width="20.7109375" customWidth="1"/>
    <col min="2821" max="2821" width="9.28515625" customWidth="1"/>
    <col min="2822" max="2822" width="8.85546875" customWidth="1"/>
    <col min="2823" max="2823" width="16.28515625" customWidth="1"/>
    <col min="2824" max="2824" width="6.85546875" customWidth="1"/>
    <col min="2825" max="2825" width="10.28515625" customWidth="1"/>
    <col min="2826" max="2826" width="12.7109375" customWidth="1"/>
    <col min="2827" max="2827" width="10.140625" customWidth="1"/>
    <col min="2828" max="2828" width="11.7109375" customWidth="1"/>
    <col min="2829" max="2829" width="10.28515625" customWidth="1"/>
    <col min="2830" max="2830" width="12" customWidth="1"/>
    <col min="3075" max="3075" width="4.140625" customWidth="1"/>
    <col min="3076" max="3076" width="20.7109375" customWidth="1"/>
    <col min="3077" max="3077" width="9.28515625" customWidth="1"/>
    <col min="3078" max="3078" width="8.85546875" customWidth="1"/>
    <col min="3079" max="3079" width="16.28515625" customWidth="1"/>
    <col min="3080" max="3080" width="6.85546875" customWidth="1"/>
    <col min="3081" max="3081" width="10.28515625" customWidth="1"/>
    <col min="3082" max="3082" width="12.7109375" customWidth="1"/>
    <col min="3083" max="3083" width="10.140625" customWidth="1"/>
    <col min="3084" max="3084" width="11.7109375" customWidth="1"/>
    <col min="3085" max="3085" width="10.28515625" customWidth="1"/>
    <col min="3086" max="3086" width="12" customWidth="1"/>
    <col min="3331" max="3331" width="4.140625" customWidth="1"/>
    <col min="3332" max="3332" width="20.7109375" customWidth="1"/>
    <col min="3333" max="3333" width="9.28515625" customWidth="1"/>
    <col min="3334" max="3334" width="8.85546875" customWidth="1"/>
    <col min="3335" max="3335" width="16.28515625" customWidth="1"/>
    <col min="3336" max="3336" width="6.85546875" customWidth="1"/>
    <col min="3337" max="3337" width="10.28515625" customWidth="1"/>
    <col min="3338" max="3338" width="12.7109375" customWidth="1"/>
    <col min="3339" max="3339" width="10.140625" customWidth="1"/>
    <col min="3340" max="3340" width="11.7109375" customWidth="1"/>
    <col min="3341" max="3341" width="10.28515625" customWidth="1"/>
    <col min="3342" max="3342" width="12" customWidth="1"/>
    <col min="3587" max="3587" width="4.140625" customWidth="1"/>
    <col min="3588" max="3588" width="20.7109375" customWidth="1"/>
    <col min="3589" max="3589" width="9.28515625" customWidth="1"/>
    <col min="3590" max="3590" width="8.85546875" customWidth="1"/>
    <col min="3591" max="3591" width="16.28515625" customWidth="1"/>
    <col min="3592" max="3592" width="6.85546875" customWidth="1"/>
    <col min="3593" max="3593" width="10.28515625" customWidth="1"/>
    <col min="3594" max="3594" width="12.7109375" customWidth="1"/>
    <col min="3595" max="3595" width="10.140625" customWidth="1"/>
    <col min="3596" max="3596" width="11.7109375" customWidth="1"/>
    <col min="3597" max="3597" width="10.28515625" customWidth="1"/>
    <col min="3598" max="3598" width="12" customWidth="1"/>
    <col min="3843" max="3843" width="4.140625" customWidth="1"/>
    <col min="3844" max="3844" width="20.7109375" customWidth="1"/>
    <col min="3845" max="3845" width="9.28515625" customWidth="1"/>
    <col min="3846" max="3846" width="8.85546875" customWidth="1"/>
    <col min="3847" max="3847" width="16.28515625" customWidth="1"/>
    <col min="3848" max="3848" width="6.85546875" customWidth="1"/>
    <col min="3849" max="3849" width="10.28515625" customWidth="1"/>
    <col min="3850" max="3850" width="12.7109375" customWidth="1"/>
    <col min="3851" max="3851" width="10.140625" customWidth="1"/>
    <col min="3852" max="3852" width="11.7109375" customWidth="1"/>
    <col min="3853" max="3853" width="10.28515625" customWidth="1"/>
    <col min="3854" max="3854" width="12" customWidth="1"/>
    <col min="4099" max="4099" width="4.140625" customWidth="1"/>
    <col min="4100" max="4100" width="20.7109375" customWidth="1"/>
    <col min="4101" max="4101" width="9.28515625" customWidth="1"/>
    <col min="4102" max="4102" width="8.85546875" customWidth="1"/>
    <col min="4103" max="4103" width="16.28515625" customWidth="1"/>
    <col min="4104" max="4104" width="6.85546875" customWidth="1"/>
    <col min="4105" max="4105" width="10.28515625" customWidth="1"/>
    <col min="4106" max="4106" width="12.7109375" customWidth="1"/>
    <col min="4107" max="4107" width="10.140625" customWidth="1"/>
    <col min="4108" max="4108" width="11.7109375" customWidth="1"/>
    <col min="4109" max="4109" width="10.28515625" customWidth="1"/>
    <col min="4110" max="4110" width="12" customWidth="1"/>
    <col min="4355" max="4355" width="4.140625" customWidth="1"/>
    <col min="4356" max="4356" width="20.7109375" customWidth="1"/>
    <col min="4357" max="4357" width="9.28515625" customWidth="1"/>
    <col min="4358" max="4358" width="8.85546875" customWidth="1"/>
    <col min="4359" max="4359" width="16.28515625" customWidth="1"/>
    <col min="4360" max="4360" width="6.85546875" customWidth="1"/>
    <col min="4361" max="4361" width="10.28515625" customWidth="1"/>
    <col min="4362" max="4362" width="12.7109375" customWidth="1"/>
    <col min="4363" max="4363" width="10.140625" customWidth="1"/>
    <col min="4364" max="4364" width="11.7109375" customWidth="1"/>
    <col min="4365" max="4365" width="10.28515625" customWidth="1"/>
    <col min="4366" max="4366" width="12" customWidth="1"/>
    <col min="4611" max="4611" width="4.140625" customWidth="1"/>
    <col min="4612" max="4612" width="20.7109375" customWidth="1"/>
    <col min="4613" max="4613" width="9.28515625" customWidth="1"/>
    <col min="4614" max="4614" width="8.85546875" customWidth="1"/>
    <col min="4615" max="4615" width="16.28515625" customWidth="1"/>
    <col min="4616" max="4616" width="6.85546875" customWidth="1"/>
    <col min="4617" max="4617" width="10.28515625" customWidth="1"/>
    <col min="4618" max="4618" width="12.7109375" customWidth="1"/>
    <col min="4619" max="4619" width="10.140625" customWidth="1"/>
    <col min="4620" max="4620" width="11.7109375" customWidth="1"/>
    <col min="4621" max="4621" width="10.28515625" customWidth="1"/>
    <col min="4622" max="4622" width="12" customWidth="1"/>
    <col min="4867" max="4867" width="4.140625" customWidth="1"/>
    <col min="4868" max="4868" width="20.7109375" customWidth="1"/>
    <col min="4869" max="4869" width="9.28515625" customWidth="1"/>
    <col min="4870" max="4870" width="8.85546875" customWidth="1"/>
    <col min="4871" max="4871" width="16.28515625" customWidth="1"/>
    <col min="4872" max="4872" width="6.85546875" customWidth="1"/>
    <col min="4873" max="4873" width="10.28515625" customWidth="1"/>
    <col min="4874" max="4874" width="12.7109375" customWidth="1"/>
    <col min="4875" max="4875" width="10.140625" customWidth="1"/>
    <col min="4876" max="4876" width="11.7109375" customWidth="1"/>
    <col min="4877" max="4877" width="10.28515625" customWidth="1"/>
    <col min="4878" max="4878" width="12" customWidth="1"/>
    <col min="5123" max="5123" width="4.140625" customWidth="1"/>
    <col min="5124" max="5124" width="20.7109375" customWidth="1"/>
    <col min="5125" max="5125" width="9.28515625" customWidth="1"/>
    <col min="5126" max="5126" width="8.85546875" customWidth="1"/>
    <col min="5127" max="5127" width="16.28515625" customWidth="1"/>
    <col min="5128" max="5128" width="6.85546875" customWidth="1"/>
    <col min="5129" max="5129" width="10.28515625" customWidth="1"/>
    <col min="5130" max="5130" width="12.7109375" customWidth="1"/>
    <col min="5131" max="5131" width="10.140625" customWidth="1"/>
    <col min="5132" max="5132" width="11.7109375" customWidth="1"/>
    <col min="5133" max="5133" width="10.28515625" customWidth="1"/>
    <col min="5134" max="5134" width="12" customWidth="1"/>
    <col min="5379" max="5379" width="4.140625" customWidth="1"/>
    <col min="5380" max="5380" width="20.7109375" customWidth="1"/>
    <col min="5381" max="5381" width="9.28515625" customWidth="1"/>
    <col min="5382" max="5382" width="8.85546875" customWidth="1"/>
    <col min="5383" max="5383" width="16.28515625" customWidth="1"/>
    <col min="5384" max="5384" width="6.85546875" customWidth="1"/>
    <col min="5385" max="5385" width="10.28515625" customWidth="1"/>
    <col min="5386" max="5386" width="12.7109375" customWidth="1"/>
    <col min="5387" max="5387" width="10.140625" customWidth="1"/>
    <col min="5388" max="5388" width="11.7109375" customWidth="1"/>
    <col min="5389" max="5389" width="10.28515625" customWidth="1"/>
    <col min="5390" max="5390" width="12" customWidth="1"/>
    <col min="5635" max="5635" width="4.140625" customWidth="1"/>
    <col min="5636" max="5636" width="20.7109375" customWidth="1"/>
    <col min="5637" max="5637" width="9.28515625" customWidth="1"/>
    <col min="5638" max="5638" width="8.85546875" customWidth="1"/>
    <col min="5639" max="5639" width="16.28515625" customWidth="1"/>
    <col min="5640" max="5640" width="6.85546875" customWidth="1"/>
    <col min="5641" max="5641" width="10.28515625" customWidth="1"/>
    <col min="5642" max="5642" width="12.7109375" customWidth="1"/>
    <col min="5643" max="5643" width="10.140625" customWidth="1"/>
    <col min="5644" max="5644" width="11.7109375" customWidth="1"/>
    <col min="5645" max="5645" width="10.28515625" customWidth="1"/>
    <col min="5646" max="5646" width="12" customWidth="1"/>
    <col min="5891" max="5891" width="4.140625" customWidth="1"/>
    <col min="5892" max="5892" width="20.7109375" customWidth="1"/>
    <col min="5893" max="5893" width="9.28515625" customWidth="1"/>
    <col min="5894" max="5894" width="8.85546875" customWidth="1"/>
    <col min="5895" max="5895" width="16.28515625" customWidth="1"/>
    <col min="5896" max="5896" width="6.85546875" customWidth="1"/>
    <col min="5897" max="5897" width="10.28515625" customWidth="1"/>
    <col min="5898" max="5898" width="12.7109375" customWidth="1"/>
    <col min="5899" max="5899" width="10.140625" customWidth="1"/>
    <col min="5900" max="5900" width="11.7109375" customWidth="1"/>
    <col min="5901" max="5901" width="10.28515625" customWidth="1"/>
    <col min="5902" max="5902" width="12" customWidth="1"/>
    <col min="6147" max="6147" width="4.140625" customWidth="1"/>
    <col min="6148" max="6148" width="20.7109375" customWidth="1"/>
    <col min="6149" max="6149" width="9.28515625" customWidth="1"/>
    <col min="6150" max="6150" width="8.85546875" customWidth="1"/>
    <col min="6151" max="6151" width="16.28515625" customWidth="1"/>
    <col min="6152" max="6152" width="6.85546875" customWidth="1"/>
    <col min="6153" max="6153" width="10.28515625" customWidth="1"/>
    <col min="6154" max="6154" width="12.7109375" customWidth="1"/>
    <col min="6155" max="6155" width="10.140625" customWidth="1"/>
    <col min="6156" max="6156" width="11.7109375" customWidth="1"/>
    <col min="6157" max="6157" width="10.28515625" customWidth="1"/>
    <col min="6158" max="6158" width="12" customWidth="1"/>
    <col min="6403" max="6403" width="4.140625" customWidth="1"/>
    <col min="6404" max="6404" width="20.7109375" customWidth="1"/>
    <col min="6405" max="6405" width="9.28515625" customWidth="1"/>
    <col min="6406" max="6406" width="8.85546875" customWidth="1"/>
    <col min="6407" max="6407" width="16.28515625" customWidth="1"/>
    <col min="6408" max="6408" width="6.85546875" customWidth="1"/>
    <col min="6409" max="6409" width="10.28515625" customWidth="1"/>
    <col min="6410" max="6410" width="12.7109375" customWidth="1"/>
    <col min="6411" max="6411" width="10.140625" customWidth="1"/>
    <col min="6412" max="6412" width="11.7109375" customWidth="1"/>
    <col min="6413" max="6413" width="10.28515625" customWidth="1"/>
    <col min="6414" max="6414" width="12" customWidth="1"/>
    <col min="6659" max="6659" width="4.140625" customWidth="1"/>
    <col min="6660" max="6660" width="20.7109375" customWidth="1"/>
    <col min="6661" max="6661" width="9.28515625" customWidth="1"/>
    <col min="6662" max="6662" width="8.85546875" customWidth="1"/>
    <col min="6663" max="6663" width="16.28515625" customWidth="1"/>
    <col min="6664" max="6664" width="6.85546875" customWidth="1"/>
    <col min="6665" max="6665" width="10.28515625" customWidth="1"/>
    <col min="6666" max="6666" width="12.7109375" customWidth="1"/>
    <col min="6667" max="6667" width="10.140625" customWidth="1"/>
    <col min="6668" max="6668" width="11.7109375" customWidth="1"/>
    <col min="6669" max="6669" width="10.28515625" customWidth="1"/>
    <col min="6670" max="6670" width="12" customWidth="1"/>
    <col min="6915" max="6915" width="4.140625" customWidth="1"/>
    <col min="6916" max="6916" width="20.7109375" customWidth="1"/>
    <col min="6917" max="6917" width="9.28515625" customWidth="1"/>
    <col min="6918" max="6918" width="8.85546875" customWidth="1"/>
    <col min="6919" max="6919" width="16.28515625" customWidth="1"/>
    <col min="6920" max="6920" width="6.85546875" customWidth="1"/>
    <col min="6921" max="6921" width="10.28515625" customWidth="1"/>
    <col min="6922" max="6922" width="12.7109375" customWidth="1"/>
    <col min="6923" max="6923" width="10.140625" customWidth="1"/>
    <col min="6924" max="6924" width="11.7109375" customWidth="1"/>
    <col min="6925" max="6925" width="10.28515625" customWidth="1"/>
    <col min="6926" max="6926" width="12" customWidth="1"/>
    <col min="7171" max="7171" width="4.140625" customWidth="1"/>
    <col min="7172" max="7172" width="20.7109375" customWidth="1"/>
    <col min="7173" max="7173" width="9.28515625" customWidth="1"/>
    <col min="7174" max="7174" width="8.85546875" customWidth="1"/>
    <col min="7175" max="7175" width="16.28515625" customWidth="1"/>
    <col min="7176" max="7176" width="6.85546875" customWidth="1"/>
    <col min="7177" max="7177" width="10.28515625" customWidth="1"/>
    <col min="7178" max="7178" width="12.7109375" customWidth="1"/>
    <col min="7179" max="7179" width="10.140625" customWidth="1"/>
    <col min="7180" max="7180" width="11.7109375" customWidth="1"/>
    <col min="7181" max="7181" width="10.28515625" customWidth="1"/>
    <col min="7182" max="7182" width="12" customWidth="1"/>
    <col min="7427" max="7427" width="4.140625" customWidth="1"/>
    <col min="7428" max="7428" width="20.7109375" customWidth="1"/>
    <col min="7429" max="7429" width="9.28515625" customWidth="1"/>
    <col min="7430" max="7430" width="8.85546875" customWidth="1"/>
    <col min="7431" max="7431" width="16.28515625" customWidth="1"/>
    <col min="7432" max="7432" width="6.85546875" customWidth="1"/>
    <col min="7433" max="7433" width="10.28515625" customWidth="1"/>
    <col min="7434" max="7434" width="12.7109375" customWidth="1"/>
    <col min="7435" max="7435" width="10.140625" customWidth="1"/>
    <col min="7436" max="7436" width="11.7109375" customWidth="1"/>
    <col min="7437" max="7437" width="10.28515625" customWidth="1"/>
    <col min="7438" max="7438" width="12" customWidth="1"/>
    <col min="7683" max="7683" width="4.140625" customWidth="1"/>
    <col min="7684" max="7684" width="20.7109375" customWidth="1"/>
    <col min="7685" max="7685" width="9.28515625" customWidth="1"/>
    <col min="7686" max="7686" width="8.85546875" customWidth="1"/>
    <col min="7687" max="7687" width="16.28515625" customWidth="1"/>
    <col min="7688" max="7688" width="6.85546875" customWidth="1"/>
    <col min="7689" max="7689" width="10.28515625" customWidth="1"/>
    <col min="7690" max="7690" width="12.7109375" customWidth="1"/>
    <col min="7691" max="7691" width="10.140625" customWidth="1"/>
    <col min="7692" max="7692" width="11.7109375" customWidth="1"/>
    <col min="7693" max="7693" width="10.28515625" customWidth="1"/>
    <col min="7694" max="7694" width="12" customWidth="1"/>
    <col min="7939" max="7939" width="4.140625" customWidth="1"/>
    <col min="7940" max="7940" width="20.7109375" customWidth="1"/>
    <col min="7941" max="7941" width="9.28515625" customWidth="1"/>
    <col min="7942" max="7942" width="8.85546875" customWidth="1"/>
    <col min="7943" max="7943" width="16.28515625" customWidth="1"/>
    <col min="7944" max="7944" width="6.85546875" customWidth="1"/>
    <col min="7945" max="7945" width="10.28515625" customWidth="1"/>
    <col min="7946" max="7946" width="12.7109375" customWidth="1"/>
    <col min="7947" max="7947" width="10.140625" customWidth="1"/>
    <col min="7948" max="7948" width="11.7109375" customWidth="1"/>
    <col min="7949" max="7949" width="10.28515625" customWidth="1"/>
    <col min="7950" max="7950" width="12" customWidth="1"/>
    <col min="8195" max="8195" width="4.140625" customWidth="1"/>
    <col min="8196" max="8196" width="20.7109375" customWidth="1"/>
    <col min="8197" max="8197" width="9.28515625" customWidth="1"/>
    <col min="8198" max="8198" width="8.85546875" customWidth="1"/>
    <col min="8199" max="8199" width="16.28515625" customWidth="1"/>
    <col min="8200" max="8200" width="6.85546875" customWidth="1"/>
    <col min="8201" max="8201" width="10.28515625" customWidth="1"/>
    <col min="8202" max="8202" width="12.7109375" customWidth="1"/>
    <col min="8203" max="8203" width="10.140625" customWidth="1"/>
    <col min="8204" max="8204" width="11.7109375" customWidth="1"/>
    <col min="8205" max="8205" width="10.28515625" customWidth="1"/>
    <col min="8206" max="8206" width="12" customWidth="1"/>
    <col min="8451" max="8451" width="4.140625" customWidth="1"/>
    <col min="8452" max="8452" width="20.7109375" customWidth="1"/>
    <col min="8453" max="8453" width="9.28515625" customWidth="1"/>
    <col min="8454" max="8454" width="8.85546875" customWidth="1"/>
    <col min="8455" max="8455" width="16.28515625" customWidth="1"/>
    <col min="8456" max="8456" width="6.85546875" customWidth="1"/>
    <col min="8457" max="8457" width="10.28515625" customWidth="1"/>
    <col min="8458" max="8458" width="12.7109375" customWidth="1"/>
    <col min="8459" max="8459" width="10.140625" customWidth="1"/>
    <col min="8460" max="8460" width="11.7109375" customWidth="1"/>
    <col min="8461" max="8461" width="10.28515625" customWidth="1"/>
    <col min="8462" max="8462" width="12" customWidth="1"/>
    <col min="8707" max="8707" width="4.140625" customWidth="1"/>
    <col min="8708" max="8708" width="20.7109375" customWidth="1"/>
    <col min="8709" max="8709" width="9.28515625" customWidth="1"/>
    <col min="8710" max="8710" width="8.85546875" customWidth="1"/>
    <col min="8711" max="8711" width="16.28515625" customWidth="1"/>
    <col min="8712" max="8712" width="6.85546875" customWidth="1"/>
    <col min="8713" max="8713" width="10.28515625" customWidth="1"/>
    <col min="8714" max="8714" width="12.7109375" customWidth="1"/>
    <col min="8715" max="8715" width="10.140625" customWidth="1"/>
    <col min="8716" max="8716" width="11.7109375" customWidth="1"/>
    <col min="8717" max="8717" width="10.28515625" customWidth="1"/>
    <col min="8718" max="8718" width="12" customWidth="1"/>
    <col min="8963" max="8963" width="4.140625" customWidth="1"/>
    <col min="8964" max="8964" width="20.7109375" customWidth="1"/>
    <col min="8965" max="8965" width="9.28515625" customWidth="1"/>
    <col min="8966" max="8966" width="8.85546875" customWidth="1"/>
    <col min="8967" max="8967" width="16.28515625" customWidth="1"/>
    <col min="8968" max="8968" width="6.85546875" customWidth="1"/>
    <col min="8969" max="8969" width="10.28515625" customWidth="1"/>
    <col min="8970" max="8970" width="12.7109375" customWidth="1"/>
    <col min="8971" max="8971" width="10.140625" customWidth="1"/>
    <col min="8972" max="8972" width="11.7109375" customWidth="1"/>
    <col min="8973" max="8973" width="10.28515625" customWidth="1"/>
    <col min="8974" max="8974" width="12" customWidth="1"/>
    <col min="9219" max="9219" width="4.140625" customWidth="1"/>
    <col min="9220" max="9220" width="20.7109375" customWidth="1"/>
    <col min="9221" max="9221" width="9.28515625" customWidth="1"/>
    <col min="9222" max="9222" width="8.85546875" customWidth="1"/>
    <col min="9223" max="9223" width="16.28515625" customWidth="1"/>
    <col min="9224" max="9224" width="6.85546875" customWidth="1"/>
    <col min="9225" max="9225" width="10.28515625" customWidth="1"/>
    <col min="9226" max="9226" width="12.7109375" customWidth="1"/>
    <col min="9227" max="9227" width="10.140625" customWidth="1"/>
    <col min="9228" max="9228" width="11.7109375" customWidth="1"/>
    <col min="9229" max="9229" width="10.28515625" customWidth="1"/>
    <col min="9230" max="9230" width="12" customWidth="1"/>
    <col min="9475" max="9475" width="4.140625" customWidth="1"/>
    <col min="9476" max="9476" width="20.7109375" customWidth="1"/>
    <col min="9477" max="9477" width="9.28515625" customWidth="1"/>
    <col min="9478" max="9478" width="8.85546875" customWidth="1"/>
    <col min="9479" max="9479" width="16.28515625" customWidth="1"/>
    <col min="9480" max="9480" width="6.85546875" customWidth="1"/>
    <col min="9481" max="9481" width="10.28515625" customWidth="1"/>
    <col min="9482" max="9482" width="12.7109375" customWidth="1"/>
    <col min="9483" max="9483" width="10.140625" customWidth="1"/>
    <col min="9484" max="9484" width="11.7109375" customWidth="1"/>
    <col min="9485" max="9485" width="10.28515625" customWidth="1"/>
    <col min="9486" max="9486" width="12" customWidth="1"/>
    <col min="9731" max="9731" width="4.140625" customWidth="1"/>
    <col min="9732" max="9732" width="20.7109375" customWidth="1"/>
    <col min="9733" max="9733" width="9.28515625" customWidth="1"/>
    <col min="9734" max="9734" width="8.85546875" customWidth="1"/>
    <col min="9735" max="9735" width="16.28515625" customWidth="1"/>
    <col min="9736" max="9736" width="6.85546875" customWidth="1"/>
    <col min="9737" max="9737" width="10.28515625" customWidth="1"/>
    <col min="9738" max="9738" width="12.7109375" customWidth="1"/>
    <col min="9739" max="9739" width="10.140625" customWidth="1"/>
    <col min="9740" max="9740" width="11.7109375" customWidth="1"/>
    <col min="9741" max="9741" width="10.28515625" customWidth="1"/>
    <col min="9742" max="9742" width="12" customWidth="1"/>
    <col min="9987" max="9987" width="4.140625" customWidth="1"/>
    <col min="9988" max="9988" width="20.7109375" customWidth="1"/>
    <col min="9989" max="9989" width="9.28515625" customWidth="1"/>
    <col min="9990" max="9990" width="8.85546875" customWidth="1"/>
    <col min="9991" max="9991" width="16.28515625" customWidth="1"/>
    <col min="9992" max="9992" width="6.85546875" customWidth="1"/>
    <col min="9993" max="9993" width="10.28515625" customWidth="1"/>
    <col min="9994" max="9994" width="12.7109375" customWidth="1"/>
    <col min="9995" max="9995" width="10.140625" customWidth="1"/>
    <col min="9996" max="9996" width="11.7109375" customWidth="1"/>
    <col min="9997" max="9997" width="10.28515625" customWidth="1"/>
    <col min="9998" max="9998" width="12" customWidth="1"/>
    <col min="10243" max="10243" width="4.140625" customWidth="1"/>
    <col min="10244" max="10244" width="20.7109375" customWidth="1"/>
    <col min="10245" max="10245" width="9.28515625" customWidth="1"/>
    <col min="10246" max="10246" width="8.85546875" customWidth="1"/>
    <col min="10247" max="10247" width="16.28515625" customWidth="1"/>
    <col min="10248" max="10248" width="6.85546875" customWidth="1"/>
    <col min="10249" max="10249" width="10.28515625" customWidth="1"/>
    <col min="10250" max="10250" width="12.7109375" customWidth="1"/>
    <col min="10251" max="10251" width="10.140625" customWidth="1"/>
    <col min="10252" max="10252" width="11.7109375" customWidth="1"/>
    <col min="10253" max="10253" width="10.28515625" customWidth="1"/>
    <col min="10254" max="10254" width="12" customWidth="1"/>
    <col min="10499" max="10499" width="4.140625" customWidth="1"/>
    <col min="10500" max="10500" width="20.7109375" customWidth="1"/>
    <col min="10501" max="10501" width="9.28515625" customWidth="1"/>
    <col min="10502" max="10502" width="8.85546875" customWidth="1"/>
    <col min="10503" max="10503" width="16.28515625" customWidth="1"/>
    <col min="10504" max="10504" width="6.85546875" customWidth="1"/>
    <col min="10505" max="10505" width="10.28515625" customWidth="1"/>
    <col min="10506" max="10506" width="12.7109375" customWidth="1"/>
    <col min="10507" max="10507" width="10.140625" customWidth="1"/>
    <col min="10508" max="10508" width="11.7109375" customWidth="1"/>
    <col min="10509" max="10509" width="10.28515625" customWidth="1"/>
    <col min="10510" max="10510" width="12" customWidth="1"/>
    <col min="10755" max="10755" width="4.140625" customWidth="1"/>
    <col min="10756" max="10756" width="20.7109375" customWidth="1"/>
    <col min="10757" max="10757" width="9.28515625" customWidth="1"/>
    <col min="10758" max="10758" width="8.85546875" customWidth="1"/>
    <col min="10759" max="10759" width="16.28515625" customWidth="1"/>
    <col min="10760" max="10760" width="6.85546875" customWidth="1"/>
    <col min="10761" max="10761" width="10.28515625" customWidth="1"/>
    <col min="10762" max="10762" width="12.7109375" customWidth="1"/>
    <col min="10763" max="10763" width="10.140625" customWidth="1"/>
    <col min="10764" max="10764" width="11.7109375" customWidth="1"/>
    <col min="10765" max="10765" width="10.28515625" customWidth="1"/>
    <col min="10766" max="10766" width="12" customWidth="1"/>
    <col min="11011" max="11011" width="4.140625" customWidth="1"/>
    <col min="11012" max="11012" width="20.7109375" customWidth="1"/>
    <col min="11013" max="11013" width="9.28515625" customWidth="1"/>
    <col min="11014" max="11014" width="8.85546875" customWidth="1"/>
    <col min="11015" max="11015" width="16.28515625" customWidth="1"/>
    <col min="11016" max="11016" width="6.85546875" customWidth="1"/>
    <col min="11017" max="11017" width="10.28515625" customWidth="1"/>
    <col min="11018" max="11018" width="12.7109375" customWidth="1"/>
    <col min="11019" max="11019" width="10.140625" customWidth="1"/>
    <col min="11020" max="11020" width="11.7109375" customWidth="1"/>
    <col min="11021" max="11021" width="10.28515625" customWidth="1"/>
    <col min="11022" max="11022" width="12" customWidth="1"/>
    <col min="11267" max="11267" width="4.140625" customWidth="1"/>
    <col min="11268" max="11268" width="20.7109375" customWidth="1"/>
    <col min="11269" max="11269" width="9.28515625" customWidth="1"/>
    <col min="11270" max="11270" width="8.85546875" customWidth="1"/>
    <col min="11271" max="11271" width="16.28515625" customWidth="1"/>
    <col min="11272" max="11272" width="6.85546875" customWidth="1"/>
    <col min="11273" max="11273" width="10.28515625" customWidth="1"/>
    <col min="11274" max="11274" width="12.7109375" customWidth="1"/>
    <col min="11275" max="11275" width="10.140625" customWidth="1"/>
    <col min="11276" max="11276" width="11.7109375" customWidth="1"/>
    <col min="11277" max="11277" width="10.28515625" customWidth="1"/>
    <col min="11278" max="11278" width="12" customWidth="1"/>
    <col min="11523" max="11523" width="4.140625" customWidth="1"/>
    <col min="11524" max="11524" width="20.7109375" customWidth="1"/>
    <col min="11525" max="11525" width="9.28515625" customWidth="1"/>
    <col min="11526" max="11526" width="8.85546875" customWidth="1"/>
    <col min="11527" max="11527" width="16.28515625" customWidth="1"/>
    <col min="11528" max="11528" width="6.85546875" customWidth="1"/>
    <col min="11529" max="11529" width="10.28515625" customWidth="1"/>
    <col min="11530" max="11530" width="12.7109375" customWidth="1"/>
    <col min="11531" max="11531" width="10.140625" customWidth="1"/>
    <col min="11532" max="11532" width="11.7109375" customWidth="1"/>
    <col min="11533" max="11533" width="10.28515625" customWidth="1"/>
    <col min="11534" max="11534" width="12" customWidth="1"/>
    <col min="11779" max="11779" width="4.140625" customWidth="1"/>
    <col min="11780" max="11780" width="20.7109375" customWidth="1"/>
    <col min="11781" max="11781" width="9.28515625" customWidth="1"/>
    <col min="11782" max="11782" width="8.85546875" customWidth="1"/>
    <col min="11783" max="11783" width="16.28515625" customWidth="1"/>
    <col min="11784" max="11784" width="6.85546875" customWidth="1"/>
    <col min="11785" max="11785" width="10.28515625" customWidth="1"/>
    <col min="11786" max="11786" width="12.7109375" customWidth="1"/>
    <col min="11787" max="11787" width="10.140625" customWidth="1"/>
    <col min="11788" max="11788" width="11.7109375" customWidth="1"/>
    <col min="11789" max="11789" width="10.28515625" customWidth="1"/>
    <col min="11790" max="11790" width="12" customWidth="1"/>
    <col min="12035" max="12035" width="4.140625" customWidth="1"/>
    <col min="12036" max="12036" width="20.7109375" customWidth="1"/>
    <col min="12037" max="12037" width="9.28515625" customWidth="1"/>
    <col min="12038" max="12038" width="8.85546875" customWidth="1"/>
    <col min="12039" max="12039" width="16.28515625" customWidth="1"/>
    <col min="12040" max="12040" width="6.85546875" customWidth="1"/>
    <col min="12041" max="12041" width="10.28515625" customWidth="1"/>
    <col min="12042" max="12042" width="12.7109375" customWidth="1"/>
    <col min="12043" max="12043" width="10.140625" customWidth="1"/>
    <col min="12044" max="12044" width="11.7109375" customWidth="1"/>
    <col min="12045" max="12045" width="10.28515625" customWidth="1"/>
    <col min="12046" max="12046" width="12" customWidth="1"/>
    <col min="12291" max="12291" width="4.140625" customWidth="1"/>
    <col min="12292" max="12292" width="20.7109375" customWidth="1"/>
    <col min="12293" max="12293" width="9.28515625" customWidth="1"/>
    <col min="12294" max="12294" width="8.85546875" customWidth="1"/>
    <col min="12295" max="12295" width="16.28515625" customWidth="1"/>
    <col min="12296" max="12296" width="6.85546875" customWidth="1"/>
    <col min="12297" max="12297" width="10.28515625" customWidth="1"/>
    <col min="12298" max="12298" width="12.7109375" customWidth="1"/>
    <col min="12299" max="12299" width="10.140625" customWidth="1"/>
    <col min="12300" max="12300" width="11.7109375" customWidth="1"/>
    <col min="12301" max="12301" width="10.28515625" customWidth="1"/>
    <col min="12302" max="12302" width="12" customWidth="1"/>
    <col min="12547" max="12547" width="4.140625" customWidth="1"/>
    <col min="12548" max="12548" width="20.7109375" customWidth="1"/>
    <col min="12549" max="12549" width="9.28515625" customWidth="1"/>
    <col min="12550" max="12550" width="8.85546875" customWidth="1"/>
    <col min="12551" max="12551" width="16.28515625" customWidth="1"/>
    <col min="12552" max="12552" width="6.85546875" customWidth="1"/>
    <col min="12553" max="12553" width="10.28515625" customWidth="1"/>
    <col min="12554" max="12554" width="12.7109375" customWidth="1"/>
    <col min="12555" max="12555" width="10.140625" customWidth="1"/>
    <col min="12556" max="12556" width="11.7109375" customWidth="1"/>
    <col min="12557" max="12557" width="10.28515625" customWidth="1"/>
    <col min="12558" max="12558" width="12" customWidth="1"/>
    <col min="12803" max="12803" width="4.140625" customWidth="1"/>
    <col min="12804" max="12804" width="20.7109375" customWidth="1"/>
    <col min="12805" max="12805" width="9.28515625" customWidth="1"/>
    <col min="12806" max="12806" width="8.85546875" customWidth="1"/>
    <col min="12807" max="12807" width="16.28515625" customWidth="1"/>
    <col min="12808" max="12808" width="6.85546875" customWidth="1"/>
    <col min="12809" max="12809" width="10.28515625" customWidth="1"/>
    <col min="12810" max="12810" width="12.7109375" customWidth="1"/>
    <col min="12811" max="12811" width="10.140625" customWidth="1"/>
    <col min="12812" max="12812" width="11.7109375" customWidth="1"/>
    <col min="12813" max="12813" width="10.28515625" customWidth="1"/>
    <col min="12814" max="12814" width="12" customWidth="1"/>
    <col min="13059" max="13059" width="4.140625" customWidth="1"/>
    <col min="13060" max="13060" width="20.7109375" customWidth="1"/>
    <col min="13061" max="13061" width="9.28515625" customWidth="1"/>
    <col min="13062" max="13062" width="8.85546875" customWidth="1"/>
    <col min="13063" max="13063" width="16.28515625" customWidth="1"/>
    <col min="13064" max="13064" width="6.85546875" customWidth="1"/>
    <col min="13065" max="13065" width="10.28515625" customWidth="1"/>
    <col min="13066" max="13066" width="12.7109375" customWidth="1"/>
    <col min="13067" max="13067" width="10.140625" customWidth="1"/>
    <col min="13068" max="13068" width="11.7109375" customWidth="1"/>
    <col min="13069" max="13069" width="10.28515625" customWidth="1"/>
    <col min="13070" max="13070" width="12" customWidth="1"/>
    <col min="13315" max="13315" width="4.140625" customWidth="1"/>
    <col min="13316" max="13316" width="20.7109375" customWidth="1"/>
    <col min="13317" max="13317" width="9.28515625" customWidth="1"/>
    <col min="13318" max="13318" width="8.85546875" customWidth="1"/>
    <col min="13319" max="13319" width="16.28515625" customWidth="1"/>
    <col min="13320" max="13320" width="6.85546875" customWidth="1"/>
    <col min="13321" max="13321" width="10.28515625" customWidth="1"/>
    <col min="13322" max="13322" width="12.7109375" customWidth="1"/>
    <col min="13323" max="13323" width="10.140625" customWidth="1"/>
    <col min="13324" max="13324" width="11.7109375" customWidth="1"/>
    <col min="13325" max="13325" width="10.28515625" customWidth="1"/>
    <col min="13326" max="13326" width="12" customWidth="1"/>
    <col min="13571" max="13571" width="4.140625" customWidth="1"/>
    <col min="13572" max="13572" width="20.7109375" customWidth="1"/>
    <col min="13573" max="13573" width="9.28515625" customWidth="1"/>
    <col min="13574" max="13574" width="8.85546875" customWidth="1"/>
    <col min="13575" max="13575" width="16.28515625" customWidth="1"/>
    <col min="13576" max="13576" width="6.85546875" customWidth="1"/>
    <col min="13577" max="13577" width="10.28515625" customWidth="1"/>
    <col min="13578" max="13578" width="12.7109375" customWidth="1"/>
    <col min="13579" max="13579" width="10.140625" customWidth="1"/>
    <col min="13580" max="13580" width="11.7109375" customWidth="1"/>
    <col min="13581" max="13581" width="10.28515625" customWidth="1"/>
    <col min="13582" max="13582" width="12" customWidth="1"/>
    <col min="13827" max="13827" width="4.140625" customWidth="1"/>
    <col min="13828" max="13828" width="20.7109375" customWidth="1"/>
    <col min="13829" max="13829" width="9.28515625" customWidth="1"/>
    <col min="13830" max="13830" width="8.85546875" customWidth="1"/>
    <col min="13831" max="13831" width="16.28515625" customWidth="1"/>
    <col min="13832" max="13832" width="6.85546875" customWidth="1"/>
    <col min="13833" max="13833" width="10.28515625" customWidth="1"/>
    <col min="13834" max="13834" width="12.7109375" customWidth="1"/>
    <col min="13835" max="13835" width="10.140625" customWidth="1"/>
    <col min="13836" max="13836" width="11.7109375" customWidth="1"/>
    <col min="13837" max="13837" width="10.28515625" customWidth="1"/>
    <col min="13838" max="13838" width="12" customWidth="1"/>
    <col min="14083" max="14083" width="4.140625" customWidth="1"/>
    <col min="14084" max="14084" width="20.7109375" customWidth="1"/>
    <col min="14085" max="14085" width="9.28515625" customWidth="1"/>
    <col min="14086" max="14086" width="8.85546875" customWidth="1"/>
    <col min="14087" max="14087" width="16.28515625" customWidth="1"/>
    <col min="14088" max="14088" width="6.85546875" customWidth="1"/>
    <col min="14089" max="14089" width="10.28515625" customWidth="1"/>
    <col min="14090" max="14090" width="12.7109375" customWidth="1"/>
    <col min="14091" max="14091" width="10.140625" customWidth="1"/>
    <col min="14092" max="14092" width="11.7109375" customWidth="1"/>
    <col min="14093" max="14093" width="10.28515625" customWidth="1"/>
    <col min="14094" max="14094" width="12" customWidth="1"/>
    <col min="14339" max="14339" width="4.140625" customWidth="1"/>
    <col min="14340" max="14340" width="20.7109375" customWidth="1"/>
    <col min="14341" max="14341" width="9.28515625" customWidth="1"/>
    <col min="14342" max="14342" width="8.85546875" customWidth="1"/>
    <col min="14343" max="14343" width="16.28515625" customWidth="1"/>
    <col min="14344" max="14344" width="6.85546875" customWidth="1"/>
    <col min="14345" max="14345" width="10.28515625" customWidth="1"/>
    <col min="14346" max="14346" width="12.7109375" customWidth="1"/>
    <col min="14347" max="14347" width="10.140625" customWidth="1"/>
    <col min="14348" max="14348" width="11.7109375" customWidth="1"/>
    <col min="14349" max="14349" width="10.28515625" customWidth="1"/>
    <col min="14350" max="14350" width="12" customWidth="1"/>
    <col min="14595" max="14595" width="4.140625" customWidth="1"/>
    <col min="14596" max="14596" width="20.7109375" customWidth="1"/>
    <col min="14597" max="14597" width="9.28515625" customWidth="1"/>
    <col min="14598" max="14598" width="8.85546875" customWidth="1"/>
    <col min="14599" max="14599" width="16.28515625" customWidth="1"/>
    <col min="14600" max="14600" width="6.85546875" customWidth="1"/>
    <col min="14601" max="14601" width="10.28515625" customWidth="1"/>
    <col min="14602" max="14602" width="12.7109375" customWidth="1"/>
    <col min="14603" max="14603" width="10.140625" customWidth="1"/>
    <col min="14604" max="14604" width="11.7109375" customWidth="1"/>
    <col min="14605" max="14605" width="10.28515625" customWidth="1"/>
    <col min="14606" max="14606" width="12" customWidth="1"/>
    <col min="14851" max="14851" width="4.140625" customWidth="1"/>
    <col min="14852" max="14852" width="20.7109375" customWidth="1"/>
    <col min="14853" max="14853" width="9.28515625" customWidth="1"/>
    <col min="14854" max="14854" width="8.85546875" customWidth="1"/>
    <col min="14855" max="14855" width="16.28515625" customWidth="1"/>
    <col min="14856" max="14856" width="6.85546875" customWidth="1"/>
    <col min="14857" max="14857" width="10.28515625" customWidth="1"/>
    <col min="14858" max="14858" width="12.7109375" customWidth="1"/>
    <col min="14859" max="14859" width="10.140625" customWidth="1"/>
    <col min="14860" max="14860" width="11.7109375" customWidth="1"/>
    <col min="14861" max="14861" width="10.28515625" customWidth="1"/>
    <col min="14862" max="14862" width="12" customWidth="1"/>
    <col min="15107" max="15107" width="4.140625" customWidth="1"/>
    <col min="15108" max="15108" width="20.7109375" customWidth="1"/>
    <col min="15109" max="15109" width="9.28515625" customWidth="1"/>
    <col min="15110" max="15110" width="8.85546875" customWidth="1"/>
    <col min="15111" max="15111" width="16.28515625" customWidth="1"/>
    <col min="15112" max="15112" width="6.85546875" customWidth="1"/>
    <col min="15113" max="15113" width="10.28515625" customWidth="1"/>
    <col min="15114" max="15114" width="12.7109375" customWidth="1"/>
    <col min="15115" max="15115" width="10.140625" customWidth="1"/>
    <col min="15116" max="15116" width="11.7109375" customWidth="1"/>
    <col min="15117" max="15117" width="10.28515625" customWidth="1"/>
    <col min="15118" max="15118" width="12" customWidth="1"/>
    <col min="15363" max="15363" width="4.140625" customWidth="1"/>
    <col min="15364" max="15364" width="20.7109375" customWidth="1"/>
    <col min="15365" max="15365" width="9.28515625" customWidth="1"/>
    <col min="15366" max="15366" width="8.85546875" customWidth="1"/>
    <col min="15367" max="15367" width="16.28515625" customWidth="1"/>
    <col min="15368" max="15368" width="6.85546875" customWidth="1"/>
    <col min="15369" max="15369" width="10.28515625" customWidth="1"/>
    <col min="15370" max="15370" width="12.7109375" customWidth="1"/>
    <col min="15371" max="15371" width="10.140625" customWidth="1"/>
    <col min="15372" max="15372" width="11.7109375" customWidth="1"/>
    <col min="15373" max="15373" width="10.28515625" customWidth="1"/>
    <col min="15374" max="15374" width="12" customWidth="1"/>
    <col min="15619" max="15619" width="4.140625" customWidth="1"/>
    <col min="15620" max="15620" width="20.7109375" customWidth="1"/>
    <col min="15621" max="15621" width="9.28515625" customWidth="1"/>
    <col min="15622" max="15622" width="8.85546875" customWidth="1"/>
    <col min="15623" max="15623" width="16.28515625" customWidth="1"/>
    <col min="15624" max="15624" width="6.85546875" customWidth="1"/>
    <col min="15625" max="15625" width="10.28515625" customWidth="1"/>
    <col min="15626" max="15626" width="12.7109375" customWidth="1"/>
    <col min="15627" max="15627" width="10.140625" customWidth="1"/>
    <col min="15628" max="15628" width="11.7109375" customWidth="1"/>
    <col min="15629" max="15629" width="10.28515625" customWidth="1"/>
    <col min="15630" max="15630" width="12" customWidth="1"/>
    <col min="15875" max="15875" width="4.140625" customWidth="1"/>
    <col min="15876" max="15876" width="20.7109375" customWidth="1"/>
    <col min="15877" max="15877" width="9.28515625" customWidth="1"/>
    <col min="15878" max="15878" width="8.85546875" customWidth="1"/>
    <col min="15879" max="15879" width="16.28515625" customWidth="1"/>
    <col min="15880" max="15880" width="6.85546875" customWidth="1"/>
    <col min="15881" max="15881" width="10.28515625" customWidth="1"/>
    <col min="15882" max="15882" width="12.7109375" customWidth="1"/>
    <col min="15883" max="15883" width="10.140625" customWidth="1"/>
    <col min="15884" max="15884" width="11.7109375" customWidth="1"/>
    <col min="15885" max="15885" width="10.28515625" customWidth="1"/>
    <col min="15886" max="15886" width="12" customWidth="1"/>
    <col min="16131" max="16131" width="4.140625" customWidth="1"/>
    <col min="16132" max="16132" width="20.7109375" customWidth="1"/>
    <col min="16133" max="16133" width="9.28515625" customWidth="1"/>
    <col min="16134" max="16134" width="8.85546875" customWidth="1"/>
    <col min="16135" max="16135" width="16.28515625" customWidth="1"/>
    <col min="16136" max="16136" width="6.85546875" customWidth="1"/>
    <col min="16137" max="16137" width="10.28515625" customWidth="1"/>
    <col min="16138" max="16138" width="12.7109375" customWidth="1"/>
    <col min="16139" max="16139" width="10.140625" customWidth="1"/>
    <col min="16140" max="16140" width="11.7109375" customWidth="1"/>
    <col min="16141" max="16141" width="10.28515625" customWidth="1"/>
    <col min="16142" max="16142" width="12" customWidth="1"/>
  </cols>
  <sheetData>
    <row r="1" spans="1:14" ht="18.75" customHeight="1" x14ac:dyDescent="0.25">
      <c r="A1" s="554" t="s">
        <v>282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x14ac:dyDescent="0.25">
      <c r="A2" s="554" t="s">
        <v>249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x14ac:dyDescent="0.25">
      <c r="A3" s="554" t="s">
        <v>250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4" spans="1:14" x14ac:dyDescent="0.25">
      <c r="A4" s="233"/>
      <c r="B4" s="165" t="s">
        <v>161</v>
      </c>
      <c r="C4" s="363"/>
      <c r="D4" s="358"/>
      <c r="E4" s="179" t="s">
        <v>240</v>
      </c>
      <c r="F4" s="334"/>
      <c r="G4" s="179" t="s">
        <v>85</v>
      </c>
      <c r="I4" s="236"/>
      <c r="J4" s="236"/>
      <c r="K4" s="236"/>
      <c r="L4" s="236"/>
      <c r="M4" s="236"/>
      <c r="N4" s="236"/>
    </row>
    <row r="5" spans="1:14" ht="15.75" customHeight="1" x14ac:dyDescent="0.25">
      <c r="A5" s="555" t="s">
        <v>215</v>
      </c>
      <c r="B5" s="53" t="s">
        <v>314</v>
      </c>
      <c r="C5" s="556" t="s">
        <v>251</v>
      </c>
      <c r="D5" s="556" t="s">
        <v>252</v>
      </c>
      <c r="E5" s="556" t="s">
        <v>136</v>
      </c>
      <c r="F5" s="387"/>
      <c r="G5" s="388" t="s">
        <v>253</v>
      </c>
      <c r="H5" s="388"/>
      <c r="I5" s="389" t="s">
        <v>254</v>
      </c>
      <c r="J5" s="390"/>
      <c r="K5" s="549" t="s">
        <v>255</v>
      </c>
      <c r="L5" s="550"/>
      <c r="M5" s="557" t="s">
        <v>256</v>
      </c>
      <c r="N5" s="534" t="s">
        <v>144</v>
      </c>
    </row>
    <row r="6" spans="1:14" ht="42.75" x14ac:dyDescent="0.25">
      <c r="A6" s="555"/>
      <c r="B6" s="478" t="s">
        <v>216</v>
      </c>
      <c r="C6" s="556"/>
      <c r="D6" s="556"/>
      <c r="E6" s="556"/>
      <c r="F6" s="444" t="s">
        <v>257</v>
      </c>
      <c r="G6" s="391" t="s">
        <v>258</v>
      </c>
      <c r="H6" s="392" t="s">
        <v>259</v>
      </c>
      <c r="I6" s="391" t="s">
        <v>260</v>
      </c>
      <c r="J6" s="392" t="s">
        <v>259</v>
      </c>
      <c r="K6" s="393" t="s">
        <v>261</v>
      </c>
      <c r="L6" s="394" t="s">
        <v>259</v>
      </c>
      <c r="M6" s="557"/>
      <c r="N6" s="534"/>
    </row>
    <row r="7" spans="1:14" x14ac:dyDescent="0.25">
      <c r="A7" s="52">
        <v>1</v>
      </c>
      <c r="B7" s="568" t="s">
        <v>137</v>
      </c>
      <c r="C7" s="49">
        <v>2002</v>
      </c>
      <c r="D7" s="354" t="s">
        <v>86</v>
      </c>
      <c r="E7" s="222" t="s">
        <v>138</v>
      </c>
      <c r="F7" s="335" t="s">
        <v>199</v>
      </c>
      <c r="G7" s="296">
        <v>55</v>
      </c>
      <c r="H7" s="297">
        <f t="shared" ref="H7:H28" si="0">G7*1000/62</f>
        <v>887.09677419354841</v>
      </c>
      <c r="I7" s="328">
        <v>6230</v>
      </c>
      <c r="J7" s="370">
        <f t="shared" ref="J7:J29" si="1">I7*1000/6230</f>
        <v>1000</v>
      </c>
      <c r="K7" s="325">
        <v>46</v>
      </c>
      <c r="L7" s="371">
        <v>1000</v>
      </c>
      <c r="M7" s="301">
        <f t="shared" ref="M7:M29" si="2">SUM(L7,J7,H7)</f>
        <v>2887.0967741935483</v>
      </c>
      <c r="N7" s="197">
        <v>1</v>
      </c>
    </row>
    <row r="8" spans="1:14" x14ac:dyDescent="0.25">
      <c r="A8" s="171">
        <v>2</v>
      </c>
      <c r="B8" s="269" t="s">
        <v>139</v>
      </c>
      <c r="C8" s="82">
        <v>2004</v>
      </c>
      <c r="D8" s="82" t="s">
        <v>86</v>
      </c>
      <c r="E8" s="94" t="s">
        <v>138</v>
      </c>
      <c r="F8" s="336" t="s">
        <v>91</v>
      </c>
      <c r="G8" s="138">
        <v>49</v>
      </c>
      <c r="H8" s="137">
        <f t="shared" si="0"/>
        <v>790.32258064516134</v>
      </c>
      <c r="I8" s="287">
        <v>6100</v>
      </c>
      <c r="J8" s="169">
        <f t="shared" si="1"/>
        <v>979.13322632423751</v>
      </c>
      <c r="K8" s="83">
        <v>43.1</v>
      </c>
      <c r="L8" s="212">
        <f t="shared" ref="L8:L28" si="3">(K8-10)*1000/36</f>
        <v>919.44444444444446</v>
      </c>
      <c r="M8" s="290">
        <f t="shared" si="2"/>
        <v>2688.9002514138433</v>
      </c>
      <c r="N8" s="198">
        <v>2</v>
      </c>
    </row>
    <row r="9" spans="1:14" x14ac:dyDescent="0.25">
      <c r="A9" s="171">
        <v>3</v>
      </c>
      <c r="B9" s="269" t="s">
        <v>148</v>
      </c>
      <c r="C9" s="40">
        <v>2006</v>
      </c>
      <c r="D9" s="54" t="s">
        <v>86</v>
      </c>
      <c r="E9" s="94" t="s">
        <v>138</v>
      </c>
      <c r="F9" s="337" t="s">
        <v>200</v>
      </c>
      <c r="G9" s="138">
        <v>53.5</v>
      </c>
      <c r="H9" s="137">
        <f t="shared" si="0"/>
        <v>862.90322580645159</v>
      </c>
      <c r="I9" s="287">
        <v>5150</v>
      </c>
      <c r="J9" s="169">
        <f t="shared" si="1"/>
        <v>826.64526484751207</v>
      </c>
      <c r="K9" s="138">
        <v>42.5</v>
      </c>
      <c r="L9" s="212">
        <f t="shared" si="3"/>
        <v>902.77777777777783</v>
      </c>
      <c r="M9" s="290">
        <f t="shared" si="2"/>
        <v>2592.3262684317415</v>
      </c>
      <c r="N9" s="199">
        <v>3</v>
      </c>
    </row>
    <row r="10" spans="1:14" x14ac:dyDescent="0.25">
      <c r="A10" s="171">
        <v>4</v>
      </c>
      <c r="B10" s="269" t="s">
        <v>149</v>
      </c>
      <c r="C10" s="40">
        <v>2004</v>
      </c>
      <c r="D10" s="41" t="s">
        <v>86</v>
      </c>
      <c r="E10" s="94" t="s">
        <v>138</v>
      </c>
      <c r="F10" s="337" t="s">
        <v>201</v>
      </c>
      <c r="G10" s="289">
        <v>50</v>
      </c>
      <c r="H10" s="137">
        <f t="shared" si="0"/>
        <v>806.45161290322585</v>
      </c>
      <c r="I10" s="287">
        <v>4930</v>
      </c>
      <c r="J10" s="169">
        <f t="shared" si="1"/>
        <v>791.33226324237557</v>
      </c>
      <c r="K10" s="95">
        <v>42.6</v>
      </c>
      <c r="L10" s="212">
        <f t="shared" si="3"/>
        <v>905.55555555555554</v>
      </c>
      <c r="M10" s="290">
        <f t="shared" si="2"/>
        <v>2503.3394317011571</v>
      </c>
      <c r="N10" s="200">
        <v>4</v>
      </c>
    </row>
    <row r="11" spans="1:14" x14ac:dyDescent="0.25">
      <c r="A11" s="171">
        <v>5</v>
      </c>
      <c r="B11" s="291" t="s">
        <v>0</v>
      </c>
      <c r="C11" s="77" t="s">
        <v>2</v>
      </c>
      <c r="D11" s="41" t="s">
        <v>151</v>
      </c>
      <c r="E11" s="13" t="s">
        <v>1</v>
      </c>
      <c r="F11" s="337" t="s">
        <v>93</v>
      </c>
      <c r="G11" s="289">
        <v>54</v>
      </c>
      <c r="H11" s="137">
        <f t="shared" si="0"/>
        <v>870.9677419354839</v>
      </c>
      <c r="I11" s="287">
        <v>4700</v>
      </c>
      <c r="J11" s="169">
        <f t="shared" si="1"/>
        <v>754.41412520064205</v>
      </c>
      <c r="K11" s="213">
        <v>34.4</v>
      </c>
      <c r="L11" s="212">
        <f t="shared" si="3"/>
        <v>677.77777777777783</v>
      </c>
      <c r="M11" s="290">
        <f t="shared" si="2"/>
        <v>2303.1596449139038</v>
      </c>
      <c r="N11" s="201">
        <v>5</v>
      </c>
    </row>
    <row r="12" spans="1:14" x14ac:dyDescent="0.25">
      <c r="A12" s="171">
        <v>6</v>
      </c>
      <c r="B12" s="269" t="s">
        <v>171</v>
      </c>
      <c r="C12" s="40">
        <v>2002</v>
      </c>
      <c r="D12" s="41" t="s">
        <v>86</v>
      </c>
      <c r="E12" s="94" t="s">
        <v>138</v>
      </c>
      <c r="F12" s="337" t="s">
        <v>202</v>
      </c>
      <c r="G12" s="138">
        <v>50</v>
      </c>
      <c r="H12" s="137">
        <f t="shared" si="0"/>
        <v>806.45161290322585</v>
      </c>
      <c r="I12" s="287">
        <v>3010</v>
      </c>
      <c r="J12" s="169">
        <f t="shared" si="1"/>
        <v>483.14606741573033</v>
      </c>
      <c r="K12" s="95">
        <v>45.6</v>
      </c>
      <c r="L12" s="212">
        <f t="shared" si="3"/>
        <v>988.88888888888891</v>
      </c>
      <c r="M12" s="290">
        <f t="shared" si="2"/>
        <v>2278.4865692078452</v>
      </c>
      <c r="N12" s="202">
        <v>6</v>
      </c>
    </row>
    <row r="13" spans="1:14" x14ac:dyDescent="0.25">
      <c r="A13" s="171">
        <v>7</v>
      </c>
      <c r="B13" s="269" t="s">
        <v>150</v>
      </c>
      <c r="C13" s="40">
        <v>2008</v>
      </c>
      <c r="D13" s="41" t="s">
        <v>151</v>
      </c>
      <c r="E13" s="94" t="s">
        <v>138</v>
      </c>
      <c r="F13" s="337" t="s">
        <v>203</v>
      </c>
      <c r="G13" s="138">
        <v>46</v>
      </c>
      <c r="H13" s="137">
        <f t="shared" si="0"/>
        <v>741.93548387096769</v>
      </c>
      <c r="I13" s="287">
        <v>4230</v>
      </c>
      <c r="J13" s="169">
        <f t="shared" si="1"/>
        <v>678.97271268057784</v>
      </c>
      <c r="K13" s="138">
        <v>38.799999999999997</v>
      </c>
      <c r="L13" s="212">
        <f t="shared" si="3"/>
        <v>799.99999999999989</v>
      </c>
      <c r="M13" s="290">
        <f t="shared" si="2"/>
        <v>2220.9081965515456</v>
      </c>
      <c r="N13" s="202">
        <v>7</v>
      </c>
    </row>
    <row r="14" spans="1:14" x14ac:dyDescent="0.25">
      <c r="A14" s="171">
        <v>8</v>
      </c>
      <c r="B14" s="269" t="s">
        <v>140</v>
      </c>
      <c r="C14" s="40">
        <v>2010</v>
      </c>
      <c r="D14" s="54" t="s">
        <v>151</v>
      </c>
      <c r="E14" s="94" t="s">
        <v>138</v>
      </c>
      <c r="F14" s="337" t="s">
        <v>207</v>
      </c>
      <c r="G14" s="138">
        <v>44</v>
      </c>
      <c r="H14" s="137">
        <f t="shared" si="0"/>
        <v>709.67741935483866</v>
      </c>
      <c r="I14" s="287">
        <v>3930</v>
      </c>
      <c r="J14" s="169">
        <f t="shared" si="1"/>
        <v>630.8186195826645</v>
      </c>
      <c r="K14" s="138">
        <v>41</v>
      </c>
      <c r="L14" s="212">
        <f t="shared" si="3"/>
        <v>861.11111111111109</v>
      </c>
      <c r="M14" s="290">
        <f t="shared" si="2"/>
        <v>2201.6071500486141</v>
      </c>
      <c r="N14" s="202">
        <v>8</v>
      </c>
    </row>
    <row r="15" spans="1:14" ht="15" customHeight="1" x14ac:dyDescent="0.25">
      <c r="A15" s="171">
        <v>9</v>
      </c>
      <c r="B15" s="291" t="s">
        <v>58</v>
      </c>
      <c r="C15" s="77">
        <v>1989</v>
      </c>
      <c r="D15" s="41" t="s">
        <v>86</v>
      </c>
      <c r="E15" s="13" t="s">
        <v>1</v>
      </c>
      <c r="F15" s="337" t="s">
        <v>89</v>
      </c>
      <c r="G15" s="289">
        <v>61</v>
      </c>
      <c r="H15" s="137">
        <f t="shared" si="0"/>
        <v>983.87096774193549</v>
      </c>
      <c r="I15" s="77">
        <v>2570</v>
      </c>
      <c r="J15" s="169">
        <f t="shared" si="1"/>
        <v>412.52006420545746</v>
      </c>
      <c r="K15" s="213">
        <v>35.9</v>
      </c>
      <c r="L15" s="212">
        <f t="shared" si="3"/>
        <v>719.44444444444446</v>
      </c>
      <c r="M15" s="290">
        <f t="shared" si="2"/>
        <v>2115.8354763918373</v>
      </c>
      <c r="N15" s="202">
        <v>9</v>
      </c>
    </row>
    <row r="16" spans="1:14" x14ac:dyDescent="0.25">
      <c r="A16" s="171">
        <v>10</v>
      </c>
      <c r="B16" s="291" t="s">
        <v>18</v>
      </c>
      <c r="C16" s="77">
        <v>2002</v>
      </c>
      <c r="D16" s="41" t="s">
        <v>86</v>
      </c>
      <c r="E16" s="13" t="s">
        <v>19</v>
      </c>
      <c r="F16" s="337" t="s">
        <v>92</v>
      </c>
      <c r="G16" s="289">
        <v>45</v>
      </c>
      <c r="H16" s="137">
        <f t="shared" si="0"/>
        <v>725.80645161290317</v>
      </c>
      <c r="I16" s="287">
        <v>3820</v>
      </c>
      <c r="J16" s="169">
        <f t="shared" si="1"/>
        <v>613.16211878009631</v>
      </c>
      <c r="K16" s="213">
        <v>36.1</v>
      </c>
      <c r="L16" s="212">
        <f t="shared" si="3"/>
        <v>725</v>
      </c>
      <c r="M16" s="290">
        <f t="shared" si="2"/>
        <v>2063.9685703929995</v>
      </c>
      <c r="N16" s="202">
        <v>10</v>
      </c>
    </row>
    <row r="17" spans="1:14" x14ac:dyDescent="0.25">
      <c r="A17" s="171">
        <v>11</v>
      </c>
      <c r="B17" s="291" t="s">
        <v>44</v>
      </c>
      <c r="C17" s="77" t="s">
        <v>35</v>
      </c>
      <c r="D17" s="41" t="s">
        <v>86</v>
      </c>
      <c r="E17" s="13" t="s">
        <v>45</v>
      </c>
      <c r="F17" s="337" t="s">
        <v>96</v>
      </c>
      <c r="G17" s="289">
        <v>49.5</v>
      </c>
      <c r="H17" s="137">
        <f t="shared" si="0"/>
        <v>798.38709677419354</v>
      </c>
      <c r="I17" s="77">
        <v>2520</v>
      </c>
      <c r="J17" s="169">
        <f t="shared" si="1"/>
        <v>404.49438202247188</v>
      </c>
      <c r="K17" s="213">
        <v>39.799999999999997</v>
      </c>
      <c r="L17" s="212">
        <f t="shared" si="3"/>
        <v>827.77777777777771</v>
      </c>
      <c r="M17" s="290">
        <f t="shared" si="2"/>
        <v>2030.6592565744431</v>
      </c>
      <c r="N17" s="202">
        <v>11</v>
      </c>
    </row>
    <row r="18" spans="1:14" ht="16.5" thickBot="1" x14ac:dyDescent="0.3">
      <c r="A18" s="171">
        <v>12</v>
      </c>
      <c r="B18" s="302" t="s">
        <v>68</v>
      </c>
      <c r="C18" s="96">
        <v>1992</v>
      </c>
      <c r="D18" s="147" t="s">
        <v>86</v>
      </c>
      <c r="E18" s="228" t="s">
        <v>1</v>
      </c>
      <c r="F18" s="338" t="s">
        <v>90</v>
      </c>
      <c r="G18" s="303">
        <v>57</v>
      </c>
      <c r="H18" s="304">
        <f t="shared" si="0"/>
        <v>919.35483870967744</v>
      </c>
      <c r="I18" s="96">
        <v>1500</v>
      </c>
      <c r="J18" s="194">
        <f t="shared" si="1"/>
        <v>240.77046548956662</v>
      </c>
      <c r="K18" s="229">
        <v>38.799999999999997</v>
      </c>
      <c r="L18" s="305">
        <f t="shared" si="3"/>
        <v>799.99999999999989</v>
      </c>
      <c r="M18" s="306">
        <f t="shared" si="2"/>
        <v>1960.1253041992441</v>
      </c>
      <c r="N18" s="203">
        <v>12</v>
      </c>
    </row>
    <row r="19" spans="1:14" ht="16.5" thickTop="1" x14ac:dyDescent="0.25">
      <c r="A19" s="171">
        <v>13</v>
      </c>
      <c r="B19" s="183" t="s">
        <v>152</v>
      </c>
      <c r="C19" s="49">
        <v>2010</v>
      </c>
      <c r="D19" s="355" t="s">
        <v>151</v>
      </c>
      <c r="E19" s="222" t="s">
        <v>138</v>
      </c>
      <c r="F19" s="339" t="s">
        <v>205</v>
      </c>
      <c r="G19" s="296">
        <v>45</v>
      </c>
      <c r="H19" s="297">
        <f t="shared" si="0"/>
        <v>725.80645161290317</v>
      </c>
      <c r="I19" s="298">
        <v>3750</v>
      </c>
      <c r="J19" s="188">
        <f t="shared" si="1"/>
        <v>601.92616372391649</v>
      </c>
      <c r="K19" s="299">
        <v>32.6</v>
      </c>
      <c r="L19" s="300">
        <f t="shared" si="3"/>
        <v>627.77777777777783</v>
      </c>
      <c r="M19" s="301">
        <f t="shared" si="2"/>
        <v>1955.5103931145975</v>
      </c>
      <c r="N19" s="301"/>
    </row>
    <row r="20" spans="1:14" x14ac:dyDescent="0.25">
      <c r="A20" s="171">
        <v>14</v>
      </c>
      <c r="B20" s="291" t="s">
        <v>51</v>
      </c>
      <c r="C20" s="77">
        <v>1999</v>
      </c>
      <c r="D20" s="41" t="s">
        <v>86</v>
      </c>
      <c r="E20" s="13" t="s">
        <v>22</v>
      </c>
      <c r="F20" s="337" t="s">
        <v>99</v>
      </c>
      <c r="G20" s="289">
        <v>46</v>
      </c>
      <c r="H20" s="137">
        <f t="shared" si="0"/>
        <v>741.93548387096769</v>
      </c>
      <c r="I20" s="77">
        <v>2060</v>
      </c>
      <c r="J20" s="169">
        <f t="shared" si="1"/>
        <v>330.65810593900483</v>
      </c>
      <c r="K20" s="213">
        <v>39.1</v>
      </c>
      <c r="L20" s="212">
        <f t="shared" si="3"/>
        <v>808.33333333333337</v>
      </c>
      <c r="M20" s="290">
        <f t="shared" si="2"/>
        <v>1880.9269231433059</v>
      </c>
      <c r="N20" s="290"/>
    </row>
    <row r="21" spans="1:14" x14ac:dyDescent="0.25">
      <c r="A21" s="171">
        <v>15</v>
      </c>
      <c r="B21" s="291" t="s">
        <v>14</v>
      </c>
      <c r="C21" s="77" t="s">
        <v>16</v>
      </c>
      <c r="D21" s="41" t="s">
        <v>86</v>
      </c>
      <c r="E21" s="13" t="s">
        <v>15</v>
      </c>
      <c r="F21" s="337" t="s">
        <v>98</v>
      </c>
      <c r="G21" s="289">
        <v>43</v>
      </c>
      <c r="H21" s="137">
        <f t="shared" si="0"/>
        <v>693.54838709677415</v>
      </c>
      <c r="I21" s="287">
        <v>3110</v>
      </c>
      <c r="J21" s="169">
        <f t="shared" si="1"/>
        <v>499.19743178170143</v>
      </c>
      <c r="K21" s="213">
        <v>33.9</v>
      </c>
      <c r="L21" s="212">
        <f t="shared" si="3"/>
        <v>663.88888888888891</v>
      </c>
      <c r="M21" s="290">
        <f t="shared" si="2"/>
        <v>1856.6347077673645</v>
      </c>
      <c r="N21" s="290"/>
    </row>
    <row r="22" spans="1:14" x14ac:dyDescent="0.25">
      <c r="A22" s="171">
        <v>16</v>
      </c>
      <c r="B22" s="53" t="s">
        <v>141</v>
      </c>
      <c r="C22" s="40">
        <v>2010</v>
      </c>
      <c r="D22" s="54" t="s">
        <v>151</v>
      </c>
      <c r="E22" s="94" t="s">
        <v>138</v>
      </c>
      <c r="F22" s="337" t="s">
        <v>208</v>
      </c>
      <c r="G22" s="289">
        <v>39</v>
      </c>
      <c r="H22" s="137">
        <f t="shared" si="0"/>
        <v>629.0322580645161</v>
      </c>
      <c r="I22" s="287">
        <v>3780</v>
      </c>
      <c r="J22" s="169">
        <f t="shared" si="1"/>
        <v>606.74157303370782</v>
      </c>
      <c r="K22" s="292">
        <v>32.299999999999997</v>
      </c>
      <c r="L22" s="212">
        <f t="shared" si="3"/>
        <v>619.44444444444434</v>
      </c>
      <c r="M22" s="290">
        <f t="shared" si="2"/>
        <v>1855.2182755426684</v>
      </c>
      <c r="N22" s="290"/>
    </row>
    <row r="23" spans="1:14" x14ac:dyDescent="0.25">
      <c r="A23" s="171">
        <v>17</v>
      </c>
      <c r="B23" s="291" t="s">
        <v>42</v>
      </c>
      <c r="C23" s="93" t="s">
        <v>23</v>
      </c>
      <c r="D23" s="54" t="s">
        <v>86</v>
      </c>
      <c r="E23" s="13" t="s">
        <v>15</v>
      </c>
      <c r="F23" s="337" t="s">
        <v>97</v>
      </c>
      <c r="G23" s="289">
        <v>51.25</v>
      </c>
      <c r="H23" s="137">
        <f t="shared" si="0"/>
        <v>826.61290322580646</v>
      </c>
      <c r="I23" s="77">
        <v>2160</v>
      </c>
      <c r="J23" s="169">
        <f t="shared" si="1"/>
        <v>346.70947030497592</v>
      </c>
      <c r="K23" s="214">
        <v>34.200000000000003</v>
      </c>
      <c r="L23" s="212">
        <f t="shared" si="3"/>
        <v>672.22222222222229</v>
      </c>
      <c r="M23" s="290">
        <f t="shared" si="2"/>
        <v>1845.5445957530046</v>
      </c>
      <c r="N23" s="290"/>
    </row>
    <row r="24" spans="1:14" x14ac:dyDescent="0.25">
      <c r="A24" s="171">
        <v>18</v>
      </c>
      <c r="B24" s="291" t="s">
        <v>39</v>
      </c>
      <c r="C24" s="77" t="s">
        <v>40</v>
      </c>
      <c r="D24" s="41" t="s">
        <v>151</v>
      </c>
      <c r="E24" s="13" t="s">
        <v>19</v>
      </c>
      <c r="F24" s="337" t="s">
        <v>99</v>
      </c>
      <c r="G24" s="289">
        <v>46</v>
      </c>
      <c r="H24" s="137">
        <f t="shared" si="0"/>
        <v>741.93548387096769</v>
      </c>
      <c r="I24" s="77">
        <v>2390</v>
      </c>
      <c r="J24" s="169">
        <f t="shared" si="1"/>
        <v>383.62760834670945</v>
      </c>
      <c r="K24" s="213">
        <v>35.799999999999997</v>
      </c>
      <c r="L24" s="212">
        <f t="shared" si="3"/>
        <v>716.66666666666652</v>
      </c>
      <c r="M24" s="290">
        <f t="shared" si="2"/>
        <v>1842.2297588843435</v>
      </c>
      <c r="N24" s="290"/>
    </row>
    <row r="25" spans="1:14" ht="18.75" x14ac:dyDescent="0.3">
      <c r="A25" s="171">
        <v>19</v>
      </c>
      <c r="B25" s="53" t="s">
        <v>156</v>
      </c>
      <c r="C25" s="40">
        <v>2009</v>
      </c>
      <c r="D25" s="41" t="s">
        <v>151</v>
      </c>
      <c r="E25" s="94" t="s">
        <v>138</v>
      </c>
      <c r="F25" s="337" t="s">
        <v>209</v>
      </c>
      <c r="G25" s="294">
        <v>35</v>
      </c>
      <c r="H25" s="137">
        <f t="shared" si="0"/>
        <v>564.51612903225805</v>
      </c>
      <c r="I25" s="287">
        <v>2770</v>
      </c>
      <c r="J25" s="169">
        <f t="shared" si="1"/>
        <v>444.62279293739965</v>
      </c>
      <c r="K25" s="292">
        <v>36.4</v>
      </c>
      <c r="L25" s="212">
        <f t="shared" si="3"/>
        <v>733.33333333333337</v>
      </c>
      <c r="M25" s="290">
        <f t="shared" si="2"/>
        <v>1742.472255302991</v>
      </c>
      <c r="N25" s="290"/>
    </row>
    <row r="26" spans="1:14" ht="19.5" customHeight="1" thickBot="1" x14ac:dyDescent="0.3">
      <c r="A26" s="171">
        <v>20</v>
      </c>
      <c r="B26" s="308" t="s">
        <v>159</v>
      </c>
      <c r="C26" s="74">
        <v>2009</v>
      </c>
      <c r="D26" s="356" t="s">
        <v>151</v>
      </c>
      <c r="E26" s="309" t="s">
        <v>138</v>
      </c>
      <c r="F26" s="340" t="s">
        <v>223</v>
      </c>
      <c r="G26" s="310">
        <v>36.5</v>
      </c>
      <c r="H26" s="311">
        <f t="shared" si="0"/>
        <v>588.70967741935488</v>
      </c>
      <c r="I26" s="312">
        <v>2560</v>
      </c>
      <c r="J26" s="313">
        <f t="shared" si="1"/>
        <v>410.91492776886037</v>
      </c>
      <c r="K26" s="314">
        <v>36.4</v>
      </c>
      <c r="L26" s="315">
        <f t="shared" si="3"/>
        <v>733.33333333333337</v>
      </c>
      <c r="M26" s="316">
        <f t="shared" si="2"/>
        <v>1732.9579385215486</v>
      </c>
      <c r="N26" s="316"/>
    </row>
    <row r="27" spans="1:14" ht="19.5" customHeight="1" x14ac:dyDescent="0.25">
      <c r="A27" s="171">
        <v>21</v>
      </c>
      <c r="B27" s="87" t="s">
        <v>70</v>
      </c>
      <c r="C27" s="89" t="s">
        <v>40</v>
      </c>
      <c r="D27" s="354" t="s">
        <v>151</v>
      </c>
      <c r="E27" s="86" t="s">
        <v>22</v>
      </c>
      <c r="F27" s="339" t="s">
        <v>107</v>
      </c>
      <c r="G27" s="307">
        <v>28</v>
      </c>
      <c r="H27" s="297">
        <f t="shared" si="0"/>
        <v>451.61290322580646</v>
      </c>
      <c r="I27" s="89">
        <v>2570</v>
      </c>
      <c r="J27" s="188">
        <f t="shared" si="1"/>
        <v>412.52006420545746</v>
      </c>
      <c r="K27" s="284">
        <v>36.5</v>
      </c>
      <c r="L27" s="300">
        <f t="shared" si="3"/>
        <v>736.11111111111109</v>
      </c>
      <c r="M27" s="301">
        <f t="shared" si="2"/>
        <v>1600.2440785423751</v>
      </c>
      <c r="N27" s="301"/>
    </row>
    <row r="28" spans="1:14" x14ac:dyDescent="0.25">
      <c r="A28" s="171">
        <v>22</v>
      </c>
      <c r="B28" s="76" t="s">
        <v>28</v>
      </c>
      <c r="C28" s="77">
        <v>2010</v>
      </c>
      <c r="D28" s="54" t="s">
        <v>151</v>
      </c>
      <c r="E28" s="13" t="s">
        <v>15</v>
      </c>
      <c r="F28" s="341" t="s">
        <v>91</v>
      </c>
      <c r="G28" s="289">
        <v>49</v>
      </c>
      <c r="H28" s="137">
        <f t="shared" si="0"/>
        <v>790.32258064516134</v>
      </c>
      <c r="I28" s="287">
        <v>2680</v>
      </c>
      <c r="J28" s="169">
        <f t="shared" si="1"/>
        <v>430.1765650080257</v>
      </c>
      <c r="K28" s="213">
        <v>21.5</v>
      </c>
      <c r="L28" s="212">
        <f t="shared" si="3"/>
        <v>319.44444444444446</v>
      </c>
      <c r="M28" s="290">
        <f t="shared" si="2"/>
        <v>1539.9435900976314</v>
      </c>
      <c r="N28" s="290"/>
    </row>
    <row r="29" spans="1:14" x14ac:dyDescent="0.25">
      <c r="A29" s="171">
        <v>23</v>
      </c>
      <c r="B29" s="53" t="s">
        <v>20</v>
      </c>
      <c r="C29" s="77">
        <v>2005</v>
      </c>
      <c r="D29" s="41" t="s">
        <v>86</v>
      </c>
      <c r="E29" s="13" t="s">
        <v>19</v>
      </c>
      <c r="F29" s="342" t="s">
        <v>87</v>
      </c>
      <c r="G29" s="321">
        <v>62</v>
      </c>
      <c r="H29" s="321">
        <v>1000</v>
      </c>
      <c r="I29" s="287">
        <v>3350</v>
      </c>
      <c r="J29" s="169">
        <f t="shared" si="1"/>
        <v>537.7207062600321</v>
      </c>
      <c r="K29" s="213">
        <v>0</v>
      </c>
      <c r="L29" s="212">
        <f>(K29-10)*S23974/36</f>
        <v>0</v>
      </c>
      <c r="M29" s="290">
        <f t="shared" si="2"/>
        <v>1537.7207062600321</v>
      </c>
      <c r="N29" s="290"/>
    </row>
    <row r="30" spans="1:14" ht="15.75" customHeight="1" x14ac:dyDescent="0.25">
      <c r="A30" s="242"/>
      <c r="B30" s="243" t="s">
        <v>264</v>
      </c>
      <c r="C30" s="217"/>
      <c r="D30" s="157"/>
      <c r="E30" s="243"/>
      <c r="F30" s="256"/>
      <c r="G30" s="243"/>
      <c r="H30" s="244"/>
      <c r="I30" s="245"/>
      <c r="J30" s="246"/>
      <c r="K30" s="247"/>
      <c r="L30" s="248"/>
      <c r="M30" s="249"/>
      <c r="N30" s="249"/>
    </row>
    <row r="31" spans="1:14" x14ac:dyDescent="0.25">
      <c r="A31" s="250">
        <v>1</v>
      </c>
      <c r="B31" s="80" t="s">
        <v>265</v>
      </c>
      <c r="C31" s="364"/>
      <c r="D31" s="241">
        <v>1977</v>
      </c>
      <c r="E31" s="40" t="s">
        <v>86</v>
      </c>
      <c r="F31" s="175" t="s">
        <v>266</v>
      </c>
      <c r="G31" s="41"/>
      <c r="H31" s="251"/>
      <c r="I31" s="41" t="s">
        <v>266</v>
      </c>
      <c r="J31" s="252"/>
      <c r="K31" s="238">
        <v>41.5</v>
      </c>
      <c r="L31" s="239">
        <f>(K31-10)*1000/36</f>
        <v>875</v>
      </c>
      <c r="M31" s="253">
        <f>H31+J31+L31</f>
        <v>875</v>
      </c>
      <c r="N31" s="253"/>
    </row>
    <row r="32" spans="1:14" ht="19.5" customHeight="1" x14ac:dyDescent="0.25">
      <c r="A32" s="283" t="s">
        <v>281</v>
      </c>
      <c r="B32" s="233"/>
      <c r="C32" s="285"/>
      <c r="D32" s="359"/>
      <c r="E32" s="255"/>
      <c r="F32" s="343"/>
      <c r="G32" s="255"/>
      <c r="H32" s="255"/>
      <c r="I32" s="164"/>
      <c r="J32" s="164"/>
      <c r="K32" s="164"/>
      <c r="L32" s="164"/>
      <c r="M32" s="164"/>
      <c r="N32" s="164"/>
    </row>
    <row r="33" spans="1:14" ht="19.5" customHeight="1" x14ac:dyDescent="0.25">
      <c r="A33" s="526" t="s">
        <v>317</v>
      </c>
      <c r="B33" s="526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</row>
    <row r="34" spans="1:14" ht="21.75" customHeight="1" x14ac:dyDescent="0.25">
      <c r="A34" s="554" t="s">
        <v>282</v>
      </c>
      <c r="B34" s="554"/>
      <c r="C34" s="554"/>
      <c r="D34" s="554"/>
      <c r="E34" s="554"/>
      <c r="F34" s="554"/>
      <c r="G34" s="554"/>
      <c r="H34" s="554"/>
      <c r="I34" s="554"/>
      <c r="J34" s="554"/>
      <c r="K34" s="554"/>
      <c r="L34" s="554"/>
      <c r="M34" s="554"/>
      <c r="N34" s="554"/>
    </row>
    <row r="35" spans="1:14" x14ac:dyDescent="0.25">
      <c r="A35" s="554" t="s">
        <v>249</v>
      </c>
      <c r="B35" s="554"/>
      <c r="C35" s="554"/>
      <c r="D35" s="554"/>
      <c r="E35" s="554"/>
      <c r="F35" s="554"/>
      <c r="G35" s="554"/>
      <c r="H35" s="554"/>
      <c r="I35" s="554"/>
      <c r="J35" s="554"/>
      <c r="K35" s="554"/>
      <c r="L35" s="554"/>
      <c r="M35" s="554"/>
      <c r="N35" s="554"/>
    </row>
    <row r="36" spans="1:14" x14ac:dyDescent="0.25">
      <c r="A36" s="554" t="s">
        <v>269</v>
      </c>
      <c r="B36" s="554"/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</row>
    <row r="37" spans="1:14" x14ac:dyDescent="0.25">
      <c r="A37" s="255"/>
      <c r="B37" s="165" t="s">
        <v>161</v>
      </c>
      <c r="C37" s="363"/>
      <c r="D37" s="358"/>
      <c r="E37" s="179" t="s">
        <v>240</v>
      </c>
      <c r="F37" s="334"/>
      <c r="G37" s="164"/>
      <c r="H37" s="91" t="s">
        <v>85</v>
      </c>
      <c r="I37" s="257"/>
      <c r="J37" s="257"/>
      <c r="K37" s="257"/>
      <c r="L37" s="257"/>
      <c r="M37" s="257"/>
      <c r="N37" s="257"/>
    </row>
    <row r="38" spans="1:14" ht="17.25" customHeight="1" x14ac:dyDescent="0.25">
      <c r="A38" s="551" t="s">
        <v>215</v>
      </c>
      <c r="B38" s="403" t="s">
        <v>239</v>
      </c>
      <c r="C38" s="552" t="s">
        <v>251</v>
      </c>
      <c r="D38" s="552" t="s">
        <v>252</v>
      </c>
      <c r="E38" s="548" t="s">
        <v>136</v>
      </c>
      <c r="F38" s="399"/>
      <c r="G38" s="400" t="s">
        <v>253</v>
      </c>
      <c r="H38" s="400"/>
      <c r="I38" s="401" t="s">
        <v>254</v>
      </c>
      <c r="J38" s="402"/>
      <c r="K38" s="549" t="s">
        <v>255</v>
      </c>
      <c r="L38" s="550"/>
      <c r="M38" s="553" t="s">
        <v>270</v>
      </c>
      <c r="N38" s="534" t="s">
        <v>144</v>
      </c>
    </row>
    <row r="39" spans="1:14" ht="45" customHeight="1" x14ac:dyDescent="0.25">
      <c r="A39" s="551"/>
      <c r="B39" s="395" t="s">
        <v>216</v>
      </c>
      <c r="C39" s="552"/>
      <c r="D39" s="552"/>
      <c r="E39" s="548"/>
      <c r="F39" s="397" t="s">
        <v>257</v>
      </c>
      <c r="G39" s="397" t="s">
        <v>258</v>
      </c>
      <c r="H39" s="394" t="s">
        <v>259</v>
      </c>
      <c r="I39" s="397" t="s">
        <v>260</v>
      </c>
      <c r="J39" s="394" t="s">
        <v>259</v>
      </c>
      <c r="K39" s="329" t="s">
        <v>261</v>
      </c>
      <c r="L39" s="398" t="s">
        <v>259</v>
      </c>
      <c r="M39" s="553"/>
      <c r="N39" s="534"/>
    </row>
    <row r="40" spans="1:14" x14ac:dyDescent="0.25">
      <c r="A40" s="171">
        <v>1</v>
      </c>
      <c r="B40" s="499" t="s">
        <v>0</v>
      </c>
      <c r="C40" s="77" t="s">
        <v>2</v>
      </c>
      <c r="D40" s="41" t="s">
        <v>151</v>
      </c>
      <c r="E40" s="13" t="s">
        <v>1</v>
      </c>
      <c r="F40" s="337" t="s">
        <v>93</v>
      </c>
      <c r="G40" s="321">
        <v>60</v>
      </c>
      <c r="H40" s="321">
        <v>1000</v>
      </c>
      <c r="I40" s="324">
        <v>4700</v>
      </c>
      <c r="J40" s="326">
        <v>1000</v>
      </c>
      <c r="K40" s="213">
        <v>34.4</v>
      </c>
      <c r="L40" s="212">
        <f t="shared" ref="L40:L57" si="4">(K40-5)*1000/33.8</f>
        <v>869.82248520710061</v>
      </c>
      <c r="M40" s="290">
        <f t="shared" ref="M40:M54" si="5">SUM(L40,J40,H40)</f>
        <v>2869.8224852071007</v>
      </c>
      <c r="N40" s="197">
        <v>1</v>
      </c>
    </row>
    <row r="41" spans="1:14" x14ac:dyDescent="0.25">
      <c r="A41" s="171">
        <v>2</v>
      </c>
      <c r="B41" s="269" t="s">
        <v>150</v>
      </c>
      <c r="C41" s="40">
        <v>2008</v>
      </c>
      <c r="D41" s="41" t="s">
        <v>151</v>
      </c>
      <c r="E41" s="94" t="s">
        <v>138</v>
      </c>
      <c r="F41" s="337" t="s">
        <v>203</v>
      </c>
      <c r="G41" s="138">
        <v>52</v>
      </c>
      <c r="H41" s="137">
        <f t="shared" ref="H41:H57" si="6">G41*1000/60</f>
        <v>866.66666666666663</v>
      </c>
      <c r="I41" s="287">
        <v>4230</v>
      </c>
      <c r="J41" s="169">
        <f t="shared" ref="J41:J57" si="7">I41*1000/4700</f>
        <v>900</v>
      </c>
      <c r="K41" s="327">
        <v>38.799999999999997</v>
      </c>
      <c r="L41" s="327">
        <f t="shared" si="4"/>
        <v>1000.0000000000001</v>
      </c>
      <c r="M41" s="290">
        <f t="shared" si="5"/>
        <v>2766.6666666666665</v>
      </c>
      <c r="N41" s="198">
        <v>2</v>
      </c>
    </row>
    <row r="42" spans="1:14" x14ac:dyDescent="0.25">
      <c r="A42" s="171">
        <v>3</v>
      </c>
      <c r="B42" s="269" t="s">
        <v>140</v>
      </c>
      <c r="C42" s="40">
        <v>2010</v>
      </c>
      <c r="D42" s="54" t="s">
        <v>151</v>
      </c>
      <c r="E42" s="94" t="s">
        <v>138</v>
      </c>
      <c r="F42" s="337" t="s">
        <v>207</v>
      </c>
      <c r="G42" s="138">
        <v>50</v>
      </c>
      <c r="H42" s="137">
        <f t="shared" si="6"/>
        <v>833.33333333333337</v>
      </c>
      <c r="I42" s="287">
        <v>3930</v>
      </c>
      <c r="J42" s="169">
        <f t="shared" si="7"/>
        <v>836.17021276595744</v>
      </c>
      <c r="K42" s="138">
        <v>37.4</v>
      </c>
      <c r="L42" s="212">
        <f t="shared" si="4"/>
        <v>958.57988165680479</v>
      </c>
      <c r="M42" s="290">
        <f t="shared" si="5"/>
        <v>2628.0834277560957</v>
      </c>
      <c r="N42" s="199">
        <v>3</v>
      </c>
    </row>
    <row r="43" spans="1:14" x14ac:dyDescent="0.25">
      <c r="A43" s="171">
        <v>4</v>
      </c>
      <c r="B43" s="269" t="s">
        <v>152</v>
      </c>
      <c r="C43" s="40">
        <v>2010</v>
      </c>
      <c r="D43" s="54" t="s">
        <v>151</v>
      </c>
      <c r="E43" s="94" t="s">
        <v>138</v>
      </c>
      <c r="F43" s="337" t="s">
        <v>205</v>
      </c>
      <c r="G43" s="138">
        <v>51</v>
      </c>
      <c r="H43" s="137">
        <f t="shared" si="6"/>
        <v>850</v>
      </c>
      <c r="I43" s="287">
        <v>3750</v>
      </c>
      <c r="J43" s="169">
        <f t="shared" si="7"/>
        <v>797.87234042553189</v>
      </c>
      <c r="K43" s="95">
        <v>32.6</v>
      </c>
      <c r="L43" s="212">
        <f t="shared" si="4"/>
        <v>816.56804733727813</v>
      </c>
      <c r="M43" s="290">
        <f t="shared" si="5"/>
        <v>2464.4403877628101</v>
      </c>
      <c r="N43" s="200">
        <v>4</v>
      </c>
    </row>
    <row r="44" spans="1:14" x14ac:dyDescent="0.25">
      <c r="A44" s="171">
        <v>5</v>
      </c>
      <c r="B44" s="269" t="s">
        <v>141</v>
      </c>
      <c r="C44" s="36">
        <v>2010</v>
      </c>
      <c r="D44" s="93" t="s">
        <v>151</v>
      </c>
      <c r="E44" s="16" t="s">
        <v>138</v>
      </c>
      <c r="F44" s="337" t="s">
        <v>208</v>
      </c>
      <c r="G44" s="289">
        <v>45</v>
      </c>
      <c r="H44" s="137">
        <f t="shared" si="6"/>
        <v>750</v>
      </c>
      <c r="I44" s="287">
        <v>3780</v>
      </c>
      <c r="J44" s="169">
        <f t="shared" si="7"/>
        <v>804.25531914893622</v>
      </c>
      <c r="K44" s="95">
        <v>30.9</v>
      </c>
      <c r="L44" s="212">
        <f t="shared" si="4"/>
        <v>766.27218934911252</v>
      </c>
      <c r="M44" s="293">
        <f t="shared" si="5"/>
        <v>2320.5275084980485</v>
      </c>
      <c r="N44" s="201">
        <v>5</v>
      </c>
    </row>
    <row r="45" spans="1:14" x14ac:dyDescent="0.25">
      <c r="A45" s="171">
        <v>6</v>
      </c>
      <c r="B45" s="76" t="s">
        <v>39</v>
      </c>
      <c r="C45" s="77" t="s">
        <v>40</v>
      </c>
      <c r="D45" s="41" t="s">
        <v>151</v>
      </c>
      <c r="E45" s="13" t="s">
        <v>19</v>
      </c>
      <c r="F45" s="337" t="s">
        <v>99</v>
      </c>
      <c r="G45" s="289">
        <v>52</v>
      </c>
      <c r="H45" s="137">
        <f t="shared" si="6"/>
        <v>866.66666666666663</v>
      </c>
      <c r="I45" s="77">
        <v>2390</v>
      </c>
      <c r="J45" s="169">
        <f t="shared" si="7"/>
        <v>508.51063829787233</v>
      </c>
      <c r="K45" s="95">
        <v>35.799999999999997</v>
      </c>
      <c r="L45" s="212">
        <f t="shared" si="4"/>
        <v>911.24260355029583</v>
      </c>
      <c r="M45" s="290">
        <f t="shared" si="5"/>
        <v>2286.4199085148348</v>
      </c>
      <c r="N45" s="202">
        <v>6</v>
      </c>
    </row>
    <row r="46" spans="1:14" x14ac:dyDescent="0.25">
      <c r="A46" s="171">
        <v>7</v>
      </c>
      <c r="B46" s="269" t="s">
        <v>156</v>
      </c>
      <c r="C46" s="36">
        <v>2009</v>
      </c>
      <c r="D46" s="44" t="s">
        <v>151</v>
      </c>
      <c r="E46" s="94" t="s">
        <v>138</v>
      </c>
      <c r="F46" s="337" t="s">
        <v>209</v>
      </c>
      <c r="G46" s="289">
        <v>41</v>
      </c>
      <c r="H46" s="137">
        <f t="shared" si="6"/>
        <v>683.33333333333337</v>
      </c>
      <c r="I46" s="287">
        <v>2770</v>
      </c>
      <c r="J46" s="169">
        <f t="shared" si="7"/>
        <v>589.36170212765956</v>
      </c>
      <c r="K46" s="95">
        <v>33.4</v>
      </c>
      <c r="L46" s="212">
        <f t="shared" si="4"/>
        <v>840.23668639053267</v>
      </c>
      <c r="M46" s="293">
        <f t="shared" si="5"/>
        <v>2112.9317218515257</v>
      </c>
      <c r="N46" s="202">
        <v>7</v>
      </c>
    </row>
    <row r="47" spans="1:14" x14ac:dyDescent="0.25">
      <c r="A47" s="171">
        <v>8</v>
      </c>
      <c r="B47" s="269" t="s">
        <v>159</v>
      </c>
      <c r="C47" s="36">
        <v>2009</v>
      </c>
      <c r="D47" s="44" t="s">
        <v>151</v>
      </c>
      <c r="E47" s="94" t="s">
        <v>138</v>
      </c>
      <c r="F47" s="344" t="s">
        <v>223</v>
      </c>
      <c r="G47" s="289">
        <v>42.5</v>
      </c>
      <c r="H47" s="137">
        <f t="shared" si="6"/>
        <v>708.33333333333337</v>
      </c>
      <c r="I47" s="287">
        <v>2560</v>
      </c>
      <c r="J47" s="169">
        <f t="shared" si="7"/>
        <v>544.68085106382978</v>
      </c>
      <c r="K47" s="95">
        <v>33.9</v>
      </c>
      <c r="L47" s="212">
        <f t="shared" si="4"/>
        <v>855.02958579881658</v>
      </c>
      <c r="M47" s="293">
        <f t="shared" si="5"/>
        <v>2108.04377019598</v>
      </c>
      <c r="N47" s="202">
        <v>8</v>
      </c>
    </row>
    <row r="48" spans="1:14" x14ac:dyDescent="0.25">
      <c r="A48" s="171">
        <v>9</v>
      </c>
      <c r="B48" s="76" t="s">
        <v>70</v>
      </c>
      <c r="C48" s="77" t="s">
        <v>40</v>
      </c>
      <c r="D48" s="41" t="s">
        <v>151</v>
      </c>
      <c r="E48" s="13" t="s">
        <v>22</v>
      </c>
      <c r="F48" s="337" t="s">
        <v>107</v>
      </c>
      <c r="G48" s="289">
        <v>34.5</v>
      </c>
      <c r="H48" s="137">
        <f t="shared" si="6"/>
        <v>575</v>
      </c>
      <c r="I48" s="77">
        <v>2570</v>
      </c>
      <c r="J48" s="169">
        <f t="shared" si="7"/>
        <v>546.80851063829789</v>
      </c>
      <c r="K48" s="95">
        <v>36.5</v>
      </c>
      <c r="L48" s="212">
        <f t="shared" si="4"/>
        <v>931.9526627218936</v>
      </c>
      <c r="M48" s="290">
        <f t="shared" si="5"/>
        <v>2053.7611733601916</v>
      </c>
      <c r="N48" s="202">
        <v>9</v>
      </c>
    </row>
    <row r="49" spans="1:15" x14ac:dyDescent="0.25">
      <c r="A49" s="171">
        <v>10</v>
      </c>
      <c r="B49" s="76" t="s">
        <v>28</v>
      </c>
      <c r="C49" s="77" t="s">
        <v>30</v>
      </c>
      <c r="D49" s="54" t="s">
        <v>151</v>
      </c>
      <c r="E49" s="13" t="s">
        <v>15</v>
      </c>
      <c r="F49" s="337" t="s">
        <v>91</v>
      </c>
      <c r="G49" s="289">
        <v>55</v>
      </c>
      <c r="H49" s="137">
        <f t="shared" si="6"/>
        <v>916.66666666666663</v>
      </c>
      <c r="I49" s="287">
        <v>2680</v>
      </c>
      <c r="J49" s="169">
        <f t="shared" si="7"/>
        <v>570.21276595744678</v>
      </c>
      <c r="K49" s="95">
        <v>21.5</v>
      </c>
      <c r="L49" s="212">
        <f t="shared" si="4"/>
        <v>488.16568047337284</v>
      </c>
      <c r="M49" s="290">
        <f t="shared" si="5"/>
        <v>1975.0451130974861</v>
      </c>
      <c r="N49" s="202">
        <v>10</v>
      </c>
    </row>
    <row r="50" spans="1:15" s="262" customFormat="1" ht="18.75" customHeight="1" x14ac:dyDescent="0.25">
      <c r="A50" s="171">
        <v>11</v>
      </c>
      <c r="B50" s="76" t="s">
        <v>36</v>
      </c>
      <c r="C50" s="77" t="s">
        <v>30</v>
      </c>
      <c r="D50" s="54" t="s">
        <v>151</v>
      </c>
      <c r="E50" s="13" t="s">
        <v>22</v>
      </c>
      <c r="F50" s="337" t="s">
        <v>101</v>
      </c>
      <c r="G50" s="289">
        <v>45</v>
      </c>
      <c r="H50" s="137">
        <f t="shared" si="6"/>
        <v>750</v>
      </c>
      <c r="I50" s="77">
        <v>2420</v>
      </c>
      <c r="J50" s="169">
        <f t="shared" si="7"/>
        <v>514.89361702127655</v>
      </c>
      <c r="K50" s="95">
        <v>26.6</v>
      </c>
      <c r="L50" s="212">
        <f t="shared" si="4"/>
        <v>639.0532544378699</v>
      </c>
      <c r="M50" s="290">
        <f t="shared" si="5"/>
        <v>1903.9468714591465</v>
      </c>
      <c r="N50" s="202">
        <v>11</v>
      </c>
      <c r="O50"/>
    </row>
    <row r="51" spans="1:15" s="262" customFormat="1" ht="18.75" customHeight="1" thickBot="1" x14ac:dyDescent="0.3">
      <c r="A51" s="171">
        <v>12</v>
      </c>
      <c r="B51" s="76" t="s">
        <v>41</v>
      </c>
      <c r="C51" s="77" t="s">
        <v>40</v>
      </c>
      <c r="D51" s="41" t="s">
        <v>151</v>
      </c>
      <c r="E51" s="13" t="s">
        <v>22</v>
      </c>
      <c r="F51" s="337" t="s">
        <v>100</v>
      </c>
      <c r="G51" s="289">
        <v>50</v>
      </c>
      <c r="H51" s="137">
        <f t="shared" si="6"/>
        <v>833.33333333333337</v>
      </c>
      <c r="I51" s="288">
        <v>2450</v>
      </c>
      <c r="J51" s="169">
        <f t="shared" si="7"/>
        <v>521.27659574468089</v>
      </c>
      <c r="K51" s="95">
        <v>23.4</v>
      </c>
      <c r="L51" s="212">
        <f t="shared" si="4"/>
        <v>544.37869822485209</v>
      </c>
      <c r="M51" s="290">
        <f t="shared" si="5"/>
        <v>1898.9886273028665</v>
      </c>
      <c r="N51" s="203">
        <v>12</v>
      </c>
      <c r="O51"/>
    </row>
    <row r="52" spans="1:15" s="262" customFormat="1" ht="18.75" customHeight="1" thickTop="1" x14ac:dyDescent="0.25">
      <c r="A52" s="171">
        <v>13</v>
      </c>
      <c r="B52" s="76" t="s">
        <v>50</v>
      </c>
      <c r="C52" s="77" t="s">
        <v>46</v>
      </c>
      <c r="D52" s="41" t="s">
        <v>151</v>
      </c>
      <c r="E52" s="13" t="s">
        <v>19</v>
      </c>
      <c r="F52" s="337" t="s">
        <v>108</v>
      </c>
      <c r="G52" s="320">
        <v>47.25</v>
      </c>
      <c r="H52" s="137">
        <f t="shared" si="6"/>
        <v>787.5</v>
      </c>
      <c r="I52" s="77">
        <v>1770</v>
      </c>
      <c r="J52" s="169">
        <f t="shared" si="7"/>
        <v>376.59574468085106</v>
      </c>
      <c r="K52" s="95">
        <v>28.5</v>
      </c>
      <c r="L52" s="212">
        <f t="shared" si="4"/>
        <v>695.26627218934914</v>
      </c>
      <c r="M52" s="290">
        <f t="shared" si="5"/>
        <v>1859.3620168702003</v>
      </c>
      <c r="N52" s="212"/>
      <c r="O52"/>
    </row>
    <row r="53" spans="1:15" s="262" customFormat="1" ht="18.75" customHeight="1" x14ac:dyDescent="0.25">
      <c r="A53" s="171">
        <v>14</v>
      </c>
      <c r="B53" s="76" t="s">
        <v>57</v>
      </c>
      <c r="C53" s="77" t="s">
        <v>30</v>
      </c>
      <c r="D53" s="54" t="s">
        <v>151</v>
      </c>
      <c r="E53" s="13" t="s">
        <v>22</v>
      </c>
      <c r="F53" s="337" t="s">
        <v>94</v>
      </c>
      <c r="G53" s="289">
        <v>44.5</v>
      </c>
      <c r="H53" s="137">
        <f t="shared" si="6"/>
        <v>741.66666666666663</v>
      </c>
      <c r="I53" s="77">
        <v>1830</v>
      </c>
      <c r="J53" s="169">
        <f t="shared" si="7"/>
        <v>389.36170212765956</v>
      </c>
      <c r="K53" s="95">
        <v>28.5</v>
      </c>
      <c r="L53" s="212">
        <f t="shared" si="4"/>
        <v>695.26627218934914</v>
      </c>
      <c r="M53" s="290">
        <f t="shared" si="5"/>
        <v>1826.2946409836754</v>
      </c>
      <c r="N53" s="212"/>
      <c r="O53"/>
    </row>
    <row r="54" spans="1:15" s="262" customFormat="1" ht="18.75" customHeight="1" x14ac:dyDescent="0.25">
      <c r="A54" s="171">
        <v>15</v>
      </c>
      <c r="B54" s="76" t="s">
        <v>56</v>
      </c>
      <c r="C54" s="77" t="s">
        <v>46</v>
      </c>
      <c r="D54" s="41" t="s">
        <v>151</v>
      </c>
      <c r="E54" s="13" t="s">
        <v>19</v>
      </c>
      <c r="F54" s="337" t="s">
        <v>197</v>
      </c>
      <c r="G54" s="289">
        <v>54</v>
      </c>
      <c r="H54" s="137">
        <f t="shared" si="6"/>
        <v>900</v>
      </c>
      <c r="I54" s="77">
        <v>1350</v>
      </c>
      <c r="J54" s="169">
        <f t="shared" si="7"/>
        <v>287.2340425531915</v>
      </c>
      <c r="K54" s="95">
        <v>25</v>
      </c>
      <c r="L54" s="212">
        <f t="shared" si="4"/>
        <v>591.71597633136105</v>
      </c>
      <c r="M54" s="290">
        <f t="shared" si="5"/>
        <v>1778.9500188845525</v>
      </c>
      <c r="N54" s="212"/>
      <c r="O54"/>
    </row>
    <row r="55" spans="1:15" s="262" customFormat="1" ht="18.75" customHeight="1" x14ac:dyDescent="0.25">
      <c r="A55" s="171">
        <v>16</v>
      </c>
      <c r="B55" s="272" t="s">
        <v>154</v>
      </c>
      <c r="C55" s="241">
        <v>2011</v>
      </c>
      <c r="D55" s="41" t="s">
        <v>129</v>
      </c>
      <c r="E55" s="72" t="s">
        <v>138</v>
      </c>
      <c r="F55" s="337" t="s">
        <v>316</v>
      </c>
      <c r="G55" s="138">
        <v>5</v>
      </c>
      <c r="H55" s="137">
        <f t="shared" si="6"/>
        <v>83.333333333333329</v>
      </c>
      <c r="I55" s="44">
        <v>2950</v>
      </c>
      <c r="J55" s="169">
        <f t="shared" si="7"/>
        <v>627.65957446808511</v>
      </c>
      <c r="K55" s="261" t="s">
        <v>196</v>
      </c>
      <c r="L55" s="212">
        <f t="shared" si="4"/>
        <v>828.4023668639054</v>
      </c>
      <c r="M55" s="260">
        <f>H55+J55+L55</f>
        <v>1539.395274665324</v>
      </c>
      <c r="N55" s="212"/>
      <c r="O55"/>
    </row>
    <row r="56" spans="1:15" s="262" customFormat="1" ht="18.75" customHeight="1" x14ac:dyDescent="0.25">
      <c r="A56" s="171">
        <v>17</v>
      </c>
      <c r="B56" s="76" t="s">
        <v>60</v>
      </c>
      <c r="C56" s="319" t="s">
        <v>2</v>
      </c>
      <c r="D56" s="54" t="s">
        <v>151</v>
      </c>
      <c r="E56" s="13" t="s">
        <v>19</v>
      </c>
      <c r="F56" s="337">
        <v>5.0045999999999999</v>
      </c>
      <c r="G56" s="289">
        <v>17</v>
      </c>
      <c r="H56" s="137">
        <f t="shared" si="6"/>
        <v>283.33333333333331</v>
      </c>
      <c r="I56" s="77">
        <v>2000</v>
      </c>
      <c r="J56" s="169">
        <f t="shared" si="7"/>
        <v>425.531914893617</v>
      </c>
      <c r="K56" s="95">
        <v>33</v>
      </c>
      <c r="L56" s="212">
        <f t="shared" si="4"/>
        <v>828.4023668639054</v>
      </c>
      <c r="M56" s="290">
        <f>SUM(L56,J56,H56)</f>
        <v>1537.2676150908558</v>
      </c>
      <c r="N56" s="212"/>
      <c r="O56"/>
    </row>
    <row r="57" spans="1:15" s="262" customFormat="1" ht="18.75" customHeight="1" x14ac:dyDescent="0.25">
      <c r="A57" s="171">
        <v>18</v>
      </c>
      <c r="B57" s="53" t="s">
        <v>52</v>
      </c>
      <c r="C57" s="319" t="s">
        <v>46</v>
      </c>
      <c r="D57" s="44" t="s">
        <v>151</v>
      </c>
      <c r="E57" s="13" t="s">
        <v>15</v>
      </c>
      <c r="F57" s="337" t="s">
        <v>91</v>
      </c>
      <c r="G57" s="289">
        <v>55</v>
      </c>
      <c r="H57" s="137">
        <f t="shared" si="6"/>
        <v>916.66666666666663</v>
      </c>
      <c r="I57" s="287">
        <v>1750</v>
      </c>
      <c r="J57" s="169">
        <f t="shared" si="7"/>
        <v>372.34042553191489</v>
      </c>
      <c r="K57" s="138">
        <v>12.9</v>
      </c>
      <c r="L57" s="212">
        <f t="shared" si="4"/>
        <v>233.72781065088759</v>
      </c>
      <c r="M57" s="290">
        <f>SUM(L57,J57,H57)</f>
        <v>1522.7349028494691</v>
      </c>
      <c r="N57" s="212"/>
      <c r="O57"/>
    </row>
    <row r="58" spans="1:15" x14ac:dyDescent="0.25">
      <c r="A58" s="263"/>
    </row>
    <row r="59" spans="1:15" x14ac:dyDescent="0.25">
      <c r="A59" s="264"/>
      <c r="B59" s="491" t="s">
        <v>264</v>
      </c>
      <c r="C59" s="492"/>
      <c r="D59" s="493"/>
      <c r="E59" s="491"/>
      <c r="F59" s="494"/>
      <c r="G59" s="491"/>
      <c r="H59" s="495"/>
      <c r="I59" s="496"/>
      <c r="J59" s="495"/>
      <c r="K59" s="497"/>
      <c r="L59" s="495"/>
      <c r="M59" s="495"/>
      <c r="N59" s="498"/>
    </row>
    <row r="60" spans="1:15" x14ac:dyDescent="0.25">
      <c r="A60" s="268" t="s">
        <v>168</v>
      </c>
      <c r="B60" s="80" t="s">
        <v>158</v>
      </c>
      <c r="C60" s="364"/>
      <c r="D60" s="241">
        <v>2009</v>
      </c>
      <c r="E60" s="40" t="s">
        <v>86</v>
      </c>
      <c r="F60" s="345" t="s">
        <v>272</v>
      </c>
      <c r="G60" s="140">
        <v>39</v>
      </c>
      <c r="H60" s="137">
        <f>G60*1000/52</f>
        <v>750</v>
      </c>
      <c r="I60" s="265">
        <v>2650</v>
      </c>
      <c r="J60" s="158">
        <f>I60*1000/5150</f>
        <v>514.56310679611647</v>
      </c>
      <c r="K60" s="266" t="s">
        <v>266</v>
      </c>
      <c r="L60" s="239">
        <v>0</v>
      </c>
      <c r="M60" s="267">
        <f>H60+J60+L60</f>
        <v>1264.5631067961165</v>
      </c>
      <c r="N60" s="239"/>
    </row>
    <row r="61" spans="1:15" x14ac:dyDescent="0.25">
      <c r="A61" s="268" t="s">
        <v>170</v>
      </c>
      <c r="B61" s="80" t="s">
        <v>221</v>
      </c>
      <c r="C61" s="364"/>
      <c r="D61" s="241">
        <v>2011</v>
      </c>
      <c r="E61" s="40" t="s">
        <v>129</v>
      </c>
      <c r="F61" s="337" t="s">
        <v>273</v>
      </c>
      <c r="G61" s="84">
        <v>45</v>
      </c>
      <c r="H61" s="137">
        <f>G61*1000/52</f>
        <v>865.38461538461536</v>
      </c>
      <c r="I61" s="156" t="s">
        <v>266</v>
      </c>
      <c r="J61" s="5"/>
      <c r="K61" s="156" t="s">
        <v>266</v>
      </c>
      <c r="L61" s="5"/>
      <c r="M61" s="267">
        <f>H61+J61+L61</f>
        <v>865.38461538461536</v>
      </c>
      <c r="N61" s="5"/>
    </row>
    <row r="62" spans="1:15" x14ac:dyDescent="0.25">
      <c r="A62" s="264">
        <v>3</v>
      </c>
      <c r="B62" s="80" t="s">
        <v>229</v>
      </c>
      <c r="C62" s="79"/>
      <c r="D62" s="41">
        <v>2012</v>
      </c>
      <c r="E62" s="40" t="s">
        <v>129</v>
      </c>
      <c r="F62" s="175" t="s">
        <v>230</v>
      </c>
      <c r="G62" s="84">
        <v>9.5</v>
      </c>
      <c r="H62" s="137">
        <f>G62*1000/52</f>
        <v>182.69230769230768</v>
      </c>
      <c r="I62" s="156" t="s">
        <v>266</v>
      </c>
      <c r="J62" s="269"/>
      <c r="K62" s="156" t="s">
        <v>266</v>
      </c>
      <c r="L62" s="260"/>
      <c r="M62" s="267">
        <f>H62+J62+L62</f>
        <v>182.69230769230768</v>
      </c>
      <c r="N62" s="260"/>
    </row>
    <row r="63" spans="1:15" x14ac:dyDescent="0.25">
      <c r="A63" s="283" t="s">
        <v>281</v>
      </c>
      <c r="B63" s="233"/>
      <c r="C63" s="285"/>
      <c r="D63" s="157"/>
      <c r="E63" s="217"/>
      <c r="F63" s="256"/>
      <c r="G63" s="127"/>
      <c r="H63" s="142"/>
      <c r="I63" s="270"/>
      <c r="J63" s="233"/>
      <c r="K63" s="270"/>
      <c r="L63" s="236"/>
      <c r="M63" s="236"/>
      <c r="N63" s="236"/>
    </row>
    <row r="64" spans="1:15" ht="15.75" customHeight="1" x14ac:dyDescent="0.25">
      <c r="A64" s="558" t="s">
        <v>318</v>
      </c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</row>
    <row r="65" spans="1:14" ht="15" x14ac:dyDescent="0.25">
      <c r="A65" s="283"/>
      <c r="B65" s="503"/>
      <c r="C65" s="503"/>
      <c r="D65" s="503"/>
      <c r="E65" s="503"/>
      <c r="F65" s="503"/>
      <c r="G65" s="503"/>
      <c r="H65" s="503"/>
      <c r="I65" s="503"/>
      <c r="J65" s="503"/>
      <c r="K65" s="503"/>
      <c r="L65" s="503"/>
      <c r="M65" s="236"/>
      <c r="N65" s="236"/>
    </row>
    <row r="66" spans="1:14" x14ac:dyDescent="0.25">
      <c r="A66" s="554" t="s">
        <v>282</v>
      </c>
      <c r="B66" s="554"/>
      <c r="C66" s="554"/>
      <c r="D66" s="554"/>
      <c r="E66" s="554"/>
      <c r="F66" s="554"/>
      <c r="G66" s="554"/>
      <c r="H66" s="554"/>
      <c r="I66" s="554"/>
      <c r="J66" s="554"/>
      <c r="K66" s="554"/>
      <c r="L66" s="554"/>
      <c r="M66" s="554"/>
      <c r="N66" s="554"/>
    </row>
    <row r="67" spans="1:14" x14ac:dyDescent="0.25">
      <c r="A67" s="554" t="s">
        <v>249</v>
      </c>
      <c r="B67" s="554"/>
      <c r="C67" s="554"/>
      <c r="D67" s="554"/>
      <c r="E67" s="554"/>
      <c r="F67" s="554"/>
      <c r="G67" s="554"/>
      <c r="H67" s="554"/>
      <c r="I67" s="554"/>
      <c r="J67" s="554"/>
      <c r="K67" s="554"/>
      <c r="L67" s="554"/>
      <c r="M67" s="554"/>
      <c r="N67" s="554"/>
    </row>
    <row r="68" spans="1:14" x14ac:dyDescent="0.25">
      <c r="A68" s="554" t="s">
        <v>243</v>
      </c>
      <c r="B68" s="554"/>
      <c r="C68" s="554"/>
      <c r="D68" s="554"/>
      <c r="E68" s="554"/>
      <c r="F68" s="554"/>
      <c r="G68" s="554"/>
      <c r="H68" s="554"/>
      <c r="I68" s="554"/>
      <c r="J68" s="554"/>
      <c r="K68" s="554"/>
      <c r="L68" s="554"/>
      <c r="M68" s="554"/>
      <c r="N68" s="554"/>
    </row>
    <row r="69" spans="1:14" x14ac:dyDescent="0.25">
      <c r="A69" s="255"/>
      <c r="B69" s="165" t="s">
        <v>161</v>
      </c>
      <c r="C69" s="363"/>
      <c r="D69" s="358"/>
      <c r="E69" s="179" t="s">
        <v>240</v>
      </c>
      <c r="F69" s="334"/>
      <c r="G69" s="164"/>
      <c r="H69" s="91" t="s">
        <v>85</v>
      </c>
      <c r="I69" s="256"/>
      <c r="J69" s="256"/>
      <c r="K69" s="256"/>
      <c r="L69" s="256"/>
      <c r="M69" s="256"/>
      <c r="N69" s="256"/>
    </row>
    <row r="70" spans="1:14" ht="24.75" customHeight="1" x14ac:dyDescent="0.25">
      <c r="A70" s="563" t="s">
        <v>215</v>
      </c>
      <c r="B70" s="44" t="s">
        <v>234</v>
      </c>
      <c r="C70" s="561" t="s">
        <v>251</v>
      </c>
      <c r="D70" s="564" t="s">
        <v>252</v>
      </c>
      <c r="E70" s="422"/>
      <c r="F70" s="413"/>
      <c r="G70" s="412" t="s">
        <v>253</v>
      </c>
      <c r="H70" s="412"/>
      <c r="I70" s="397" t="s">
        <v>254</v>
      </c>
      <c r="J70" s="397"/>
      <c r="K70" s="559" t="s">
        <v>255</v>
      </c>
      <c r="L70" s="560"/>
      <c r="M70" s="553" t="s">
        <v>305</v>
      </c>
      <c r="N70" s="534" t="s">
        <v>144</v>
      </c>
    </row>
    <row r="71" spans="1:14" ht="42.75" x14ac:dyDescent="0.25">
      <c r="A71" s="563"/>
      <c r="B71" s="44" t="s">
        <v>216</v>
      </c>
      <c r="C71" s="562"/>
      <c r="D71" s="564"/>
      <c r="E71" s="183"/>
      <c r="F71" s="396" t="s">
        <v>257</v>
      </c>
      <c r="G71" s="397" t="s">
        <v>258</v>
      </c>
      <c r="H71" s="398" t="s">
        <v>259</v>
      </c>
      <c r="I71" s="397" t="s">
        <v>260</v>
      </c>
      <c r="J71" s="398" t="s">
        <v>259</v>
      </c>
      <c r="K71" s="329" t="s">
        <v>261</v>
      </c>
      <c r="L71" s="398" t="s">
        <v>259</v>
      </c>
      <c r="M71" s="553"/>
      <c r="N71" s="534"/>
    </row>
    <row r="72" spans="1:14" ht="17.25" customHeight="1" x14ac:dyDescent="0.25">
      <c r="A72" s="171">
        <v>1</v>
      </c>
      <c r="B72" s="76" t="s">
        <v>54</v>
      </c>
      <c r="C72" s="77" t="s">
        <v>55</v>
      </c>
      <c r="D72" s="41" t="s">
        <v>129</v>
      </c>
      <c r="E72" s="13" t="s">
        <v>19</v>
      </c>
      <c r="F72" s="337" t="s">
        <v>102</v>
      </c>
      <c r="G72" s="321">
        <v>50</v>
      </c>
      <c r="H72" s="321">
        <v>1000</v>
      </c>
      <c r="I72" s="77">
        <v>2100</v>
      </c>
      <c r="J72" s="169">
        <f>I72*1000/2950</f>
        <v>711.86440677966107</v>
      </c>
      <c r="K72" s="213">
        <v>30.8</v>
      </c>
      <c r="L72" s="212">
        <f>(K72-2)*1000/31</f>
        <v>929.0322580645161</v>
      </c>
      <c r="M72" s="404">
        <f>SUM(L72,J72,H72)</f>
        <v>2640.8966648441774</v>
      </c>
      <c r="N72" s="197">
        <v>1</v>
      </c>
    </row>
    <row r="73" spans="1:14" ht="17.25" customHeight="1" x14ac:dyDescent="0.25">
      <c r="A73" s="171">
        <v>2</v>
      </c>
      <c r="B73" s="53" t="s">
        <v>154</v>
      </c>
      <c r="C73" s="36">
        <v>2011</v>
      </c>
      <c r="D73" s="41" t="s">
        <v>129</v>
      </c>
      <c r="E73" s="16" t="s">
        <v>138</v>
      </c>
      <c r="F73" s="337" t="s">
        <v>315</v>
      </c>
      <c r="G73" s="289">
        <v>5</v>
      </c>
      <c r="H73" s="137">
        <f t="shared" ref="H73:H78" si="8">G73*1000/50</f>
        <v>100</v>
      </c>
      <c r="I73" s="324">
        <v>2950</v>
      </c>
      <c r="J73" s="322">
        <v>1000</v>
      </c>
      <c r="K73" s="321">
        <v>33</v>
      </c>
      <c r="L73" s="323">
        <f>(K73-2)*1000/31</f>
        <v>1000</v>
      </c>
      <c r="M73" s="404">
        <f>SUM(L73,J73,H73)</f>
        <v>2100</v>
      </c>
      <c r="N73" s="198">
        <v>2</v>
      </c>
    </row>
    <row r="74" spans="1:14" ht="17.25" customHeight="1" x14ac:dyDescent="0.25">
      <c r="A74" s="171">
        <v>3</v>
      </c>
      <c r="B74" s="53" t="s">
        <v>165</v>
      </c>
      <c r="C74" s="40">
        <v>2011</v>
      </c>
      <c r="D74" s="41" t="s">
        <v>129</v>
      </c>
      <c r="E74" s="94" t="s">
        <v>138</v>
      </c>
      <c r="F74" s="369" t="s">
        <v>226</v>
      </c>
      <c r="G74" s="289">
        <v>28</v>
      </c>
      <c r="H74" s="137">
        <f t="shared" si="8"/>
        <v>560</v>
      </c>
      <c r="I74" s="288">
        <v>740</v>
      </c>
      <c r="J74" s="169">
        <f>I74*1000/2950</f>
        <v>250.84745762711864</v>
      </c>
      <c r="K74" s="138">
        <v>26</v>
      </c>
      <c r="L74" s="212">
        <f>(K74-2)*1000/31</f>
        <v>774.19354838709683</v>
      </c>
      <c r="M74" s="404">
        <f>SUM(L74,J74,H74)</f>
        <v>1585.0410060142156</v>
      </c>
      <c r="N74" s="199">
        <v>3</v>
      </c>
    </row>
    <row r="75" spans="1:14" ht="17.25" customHeight="1" x14ac:dyDescent="0.25">
      <c r="A75" s="171">
        <v>4</v>
      </c>
      <c r="B75" s="76" t="s">
        <v>77</v>
      </c>
      <c r="C75" s="77" t="s">
        <v>67</v>
      </c>
      <c r="D75" s="41" t="s">
        <v>129</v>
      </c>
      <c r="E75" s="13" t="s">
        <v>22</v>
      </c>
      <c r="F75" s="337" t="s">
        <v>198</v>
      </c>
      <c r="G75" s="289">
        <v>32.5</v>
      </c>
      <c r="H75" s="137">
        <f t="shared" si="8"/>
        <v>650</v>
      </c>
      <c r="I75" s="77">
        <v>790</v>
      </c>
      <c r="J75" s="169">
        <f>I75*1000/2950</f>
        <v>267.79661016949154</v>
      </c>
      <c r="K75" s="213">
        <v>22.2</v>
      </c>
      <c r="L75" s="212">
        <f>(K75-2)*1000/31</f>
        <v>651.61290322580646</v>
      </c>
      <c r="M75" s="404">
        <f>SUM(L75,J75,H75)</f>
        <v>1569.4095133952981</v>
      </c>
      <c r="N75" s="200">
        <v>4</v>
      </c>
    </row>
    <row r="76" spans="1:14" ht="17.25" customHeight="1" x14ac:dyDescent="0.25">
      <c r="A76" s="171">
        <v>5</v>
      </c>
      <c r="B76" s="53" t="s">
        <v>66</v>
      </c>
      <c r="C76" s="40" t="s">
        <v>67</v>
      </c>
      <c r="D76" s="41" t="s">
        <v>237</v>
      </c>
      <c r="E76" s="71" t="s">
        <v>19</v>
      </c>
      <c r="F76" s="337" t="s">
        <v>106</v>
      </c>
      <c r="G76" s="135">
        <v>44</v>
      </c>
      <c r="H76" s="137">
        <f t="shared" si="8"/>
        <v>880</v>
      </c>
      <c r="I76" s="41">
        <v>1400</v>
      </c>
      <c r="J76" s="48">
        <f>I76*1000/2950</f>
        <v>474.57627118644069</v>
      </c>
      <c r="K76" s="84">
        <v>0</v>
      </c>
      <c r="L76" s="84">
        <v>0</v>
      </c>
      <c r="M76" s="405">
        <f t="shared" ref="M76:M87" si="9">H76+J76+L76</f>
        <v>1354.5762711864406</v>
      </c>
      <c r="N76" s="201">
        <v>5</v>
      </c>
    </row>
    <row r="77" spans="1:14" ht="17.25" customHeight="1" x14ac:dyDescent="0.25">
      <c r="A77" s="171">
        <v>6</v>
      </c>
      <c r="B77" s="53" t="s">
        <v>163</v>
      </c>
      <c r="C77" s="44">
        <v>2013</v>
      </c>
      <c r="D77" s="54" t="s">
        <v>129</v>
      </c>
      <c r="E77" s="94" t="s">
        <v>138</v>
      </c>
      <c r="F77" s="175" t="s">
        <v>228</v>
      </c>
      <c r="G77" s="330">
        <v>22</v>
      </c>
      <c r="H77" s="137">
        <f t="shared" si="8"/>
        <v>440</v>
      </c>
      <c r="I77" s="287">
        <v>1180</v>
      </c>
      <c r="J77" s="331">
        <f>I77*1000/2950</f>
        <v>400</v>
      </c>
      <c r="K77" s="332" t="s">
        <v>262</v>
      </c>
      <c r="L77" s="333">
        <f>(K77-2)*1000/31</f>
        <v>335.48387096774195</v>
      </c>
      <c r="M77" s="406">
        <f t="shared" si="9"/>
        <v>1175.483870967742</v>
      </c>
      <c r="N77" s="202">
        <v>6</v>
      </c>
    </row>
    <row r="78" spans="1:14" ht="17.25" customHeight="1" x14ac:dyDescent="0.25">
      <c r="A78" s="171">
        <v>7</v>
      </c>
      <c r="B78" s="53" t="s">
        <v>71</v>
      </c>
      <c r="C78" s="40" t="s">
        <v>73</v>
      </c>
      <c r="D78" s="41" t="s">
        <v>237</v>
      </c>
      <c r="E78" s="71" t="s">
        <v>19</v>
      </c>
      <c r="F78" s="175" t="s">
        <v>303</v>
      </c>
      <c r="G78" s="84">
        <v>27</v>
      </c>
      <c r="H78" s="137">
        <f t="shared" si="8"/>
        <v>540</v>
      </c>
      <c r="I78" s="41">
        <v>1380</v>
      </c>
      <c r="J78" s="48">
        <f>I78*1000/2950</f>
        <v>467.79661016949154</v>
      </c>
      <c r="K78" s="84">
        <v>0</v>
      </c>
      <c r="L78" s="84">
        <v>0</v>
      </c>
      <c r="M78" s="405">
        <f t="shared" si="9"/>
        <v>1007.7966101694915</v>
      </c>
      <c r="N78" s="202">
        <v>7</v>
      </c>
    </row>
    <row r="79" spans="1:14" ht="17.25" customHeight="1" x14ac:dyDescent="0.25">
      <c r="A79" s="171">
        <v>8</v>
      </c>
      <c r="B79" s="80" t="s">
        <v>221</v>
      </c>
      <c r="C79" s="40">
        <v>2011</v>
      </c>
      <c r="D79" s="41" t="s">
        <v>129</v>
      </c>
      <c r="E79" s="94" t="s">
        <v>138</v>
      </c>
      <c r="F79" s="175" t="s">
        <v>279</v>
      </c>
      <c r="G79" s="109">
        <v>50</v>
      </c>
      <c r="H79" s="216">
        <v>1000</v>
      </c>
      <c r="I79" s="84">
        <v>0</v>
      </c>
      <c r="J79" s="254"/>
      <c r="K79" s="84"/>
      <c r="L79" s="84">
        <v>0</v>
      </c>
      <c r="M79" s="405">
        <f t="shared" si="9"/>
        <v>1000</v>
      </c>
      <c r="N79" s="202">
        <v>8</v>
      </c>
    </row>
    <row r="80" spans="1:14" ht="17.25" customHeight="1" x14ac:dyDescent="0.25">
      <c r="A80" s="171">
        <v>9</v>
      </c>
      <c r="B80" s="80" t="s">
        <v>76</v>
      </c>
      <c r="C80" s="40" t="s">
        <v>67</v>
      </c>
      <c r="D80" s="41" t="s">
        <v>129</v>
      </c>
      <c r="E80" s="71" t="s">
        <v>19</v>
      </c>
      <c r="F80" s="175" t="s">
        <v>109</v>
      </c>
      <c r="G80" s="84">
        <v>30</v>
      </c>
      <c r="H80" s="137">
        <f t="shared" ref="H80:H87" si="10">G80*1000/50</f>
        <v>600</v>
      </c>
      <c r="I80" s="41">
        <v>900</v>
      </c>
      <c r="J80" s="48">
        <f t="shared" ref="J80:J87" si="11">I80*1000/2950</f>
        <v>305.08474576271186</v>
      </c>
      <c r="K80" s="84">
        <v>0</v>
      </c>
      <c r="L80" s="84">
        <v>0</v>
      </c>
      <c r="M80" s="405">
        <f t="shared" si="9"/>
        <v>905.08474576271192</v>
      </c>
      <c r="N80" s="202">
        <v>9</v>
      </c>
    </row>
    <row r="81" spans="1:14" ht="17.25" customHeight="1" x14ac:dyDescent="0.25">
      <c r="A81" s="171">
        <v>10</v>
      </c>
      <c r="B81" s="80" t="s">
        <v>112</v>
      </c>
      <c r="C81" s="40" t="s">
        <v>67</v>
      </c>
      <c r="D81" s="41" t="s">
        <v>129</v>
      </c>
      <c r="E81" s="71" t="s">
        <v>19</v>
      </c>
      <c r="F81" s="175" t="s">
        <v>113</v>
      </c>
      <c r="G81" s="40">
        <v>29.25</v>
      </c>
      <c r="H81" s="137">
        <f t="shared" si="10"/>
        <v>585</v>
      </c>
      <c r="I81" s="41">
        <v>880</v>
      </c>
      <c r="J81" s="48">
        <f t="shared" si="11"/>
        <v>298.30508474576271</v>
      </c>
      <c r="K81" s="84">
        <v>0</v>
      </c>
      <c r="L81" s="84">
        <v>0</v>
      </c>
      <c r="M81" s="405">
        <f t="shared" si="9"/>
        <v>883.30508474576277</v>
      </c>
      <c r="N81" s="202">
        <v>10</v>
      </c>
    </row>
    <row r="82" spans="1:14" ht="17.25" customHeight="1" x14ac:dyDescent="0.25">
      <c r="A82" s="171">
        <v>11</v>
      </c>
      <c r="B82" s="53" t="s">
        <v>166</v>
      </c>
      <c r="C82" s="36">
        <v>2014</v>
      </c>
      <c r="D82" s="357" t="s">
        <v>167</v>
      </c>
      <c r="E82" s="72" t="s">
        <v>138</v>
      </c>
      <c r="F82" s="175" t="s">
        <v>227</v>
      </c>
      <c r="G82" s="84">
        <v>23</v>
      </c>
      <c r="H82" s="137">
        <f t="shared" si="10"/>
        <v>460</v>
      </c>
      <c r="I82" s="44">
        <v>200</v>
      </c>
      <c r="J82" s="259">
        <f t="shared" si="11"/>
        <v>67.79661016949153</v>
      </c>
      <c r="K82" s="261" t="s">
        <v>263</v>
      </c>
      <c r="L82" s="212">
        <f>(K82-2)*1000/31</f>
        <v>338.70967741935482</v>
      </c>
      <c r="M82" s="405">
        <f t="shared" si="9"/>
        <v>866.50628758884636</v>
      </c>
      <c r="N82" s="202">
        <v>11</v>
      </c>
    </row>
    <row r="83" spans="1:14" s="1" customFormat="1" ht="17.25" customHeight="1" thickBot="1" x14ac:dyDescent="0.3">
      <c r="A83" s="171">
        <v>12</v>
      </c>
      <c r="B83" s="122" t="s">
        <v>164</v>
      </c>
      <c r="C83" s="100">
        <v>2012</v>
      </c>
      <c r="D83" s="147" t="s">
        <v>129</v>
      </c>
      <c r="E83" s="416" t="s">
        <v>138</v>
      </c>
      <c r="F83" s="417" t="s">
        <v>271</v>
      </c>
      <c r="G83" s="418">
        <v>0</v>
      </c>
      <c r="H83" s="304">
        <f t="shared" si="10"/>
        <v>0</v>
      </c>
      <c r="I83" s="101">
        <v>800</v>
      </c>
      <c r="J83" s="419">
        <f t="shared" si="11"/>
        <v>271.18644067796612</v>
      </c>
      <c r="K83" s="420">
        <v>17.8</v>
      </c>
      <c r="L83" s="305">
        <f>(K83-2)*1000/31</f>
        <v>509.67741935483872</v>
      </c>
      <c r="M83" s="421">
        <f t="shared" si="9"/>
        <v>780.86386003280484</v>
      </c>
      <c r="N83" s="203">
        <v>12</v>
      </c>
    </row>
    <row r="84" spans="1:14" s="1" customFormat="1" ht="17.25" customHeight="1" thickTop="1" x14ac:dyDescent="0.25">
      <c r="A84" s="171">
        <v>13</v>
      </c>
      <c r="B84" s="78" t="s">
        <v>111</v>
      </c>
      <c r="C84" s="49" t="s">
        <v>55</v>
      </c>
      <c r="D84" s="354" t="s">
        <v>129</v>
      </c>
      <c r="E84" s="186" t="s">
        <v>19</v>
      </c>
      <c r="F84" s="339" t="s">
        <v>110</v>
      </c>
      <c r="G84" s="286">
        <v>22.5</v>
      </c>
      <c r="H84" s="121">
        <f t="shared" si="10"/>
        <v>450</v>
      </c>
      <c r="I84" s="354">
        <v>200</v>
      </c>
      <c r="J84" s="50">
        <f t="shared" si="11"/>
        <v>67.79661016949153</v>
      </c>
      <c r="K84" s="414">
        <v>0</v>
      </c>
      <c r="L84" s="414">
        <v>0</v>
      </c>
      <c r="M84" s="415">
        <f t="shared" si="9"/>
        <v>517.79661016949149</v>
      </c>
      <c r="N84" s="6"/>
    </row>
    <row r="85" spans="1:14" s="271" customFormat="1" ht="17.25" customHeight="1" x14ac:dyDescent="0.25">
      <c r="A85" s="171">
        <v>14</v>
      </c>
      <c r="B85" s="76" t="s">
        <v>79</v>
      </c>
      <c r="C85" s="45" t="s">
        <v>55</v>
      </c>
      <c r="D85" s="41" t="s">
        <v>129</v>
      </c>
      <c r="E85" s="13" t="s">
        <v>22</v>
      </c>
      <c r="F85" s="175" t="s">
        <v>302</v>
      </c>
      <c r="G85" s="84">
        <v>0</v>
      </c>
      <c r="H85" s="137">
        <f t="shared" si="10"/>
        <v>0</v>
      </c>
      <c r="I85" s="41">
        <v>320</v>
      </c>
      <c r="J85" s="48">
        <f t="shared" si="11"/>
        <v>108.47457627118644</v>
      </c>
      <c r="K85" s="22">
        <v>11.4</v>
      </c>
      <c r="L85" s="212">
        <f>(K85-2)*1000/31</f>
        <v>303.22580645161293</v>
      </c>
      <c r="M85" s="405">
        <f t="shared" si="9"/>
        <v>411.70038272279936</v>
      </c>
      <c r="N85" s="411"/>
    </row>
    <row r="86" spans="1:14" s="2" customFormat="1" ht="17.25" customHeight="1" x14ac:dyDescent="0.25">
      <c r="A86" s="171">
        <v>15</v>
      </c>
      <c r="B86" s="80" t="s">
        <v>122</v>
      </c>
      <c r="C86" s="40" t="s">
        <v>119</v>
      </c>
      <c r="D86" s="357" t="s">
        <v>167</v>
      </c>
      <c r="E86" s="71" t="s">
        <v>22</v>
      </c>
      <c r="F86" s="175" t="s">
        <v>123</v>
      </c>
      <c r="G86" s="84">
        <v>8</v>
      </c>
      <c r="H86" s="137">
        <f t="shared" si="10"/>
        <v>160</v>
      </c>
      <c r="I86" s="41">
        <v>380</v>
      </c>
      <c r="J86" s="48">
        <f t="shared" si="11"/>
        <v>128.81355932203391</v>
      </c>
      <c r="K86" s="84">
        <v>0</v>
      </c>
      <c r="L86" s="84">
        <v>0</v>
      </c>
      <c r="M86" s="405">
        <f t="shared" si="9"/>
        <v>288.81355932203394</v>
      </c>
      <c r="N86" s="5"/>
    </row>
    <row r="87" spans="1:14" s="2" customFormat="1" ht="17.25" customHeight="1" x14ac:dyDescent="0.25">
      <c r="A87" s="488">
        <v>16</v>
      </c>
      <c r="B87" s="80" t="s">
        <v>126</v>
      </c>
      <c r="C87" s="40" t="s">
        <v>119</v>
      </c>
      <c r="D87" s="357" t="s">
        <v>167</v>
      </c>
      <c r="E87" s="71" t="s">
        <v>22</v>
      </c>
      <c r="F87" s="175" t="s">
        <v>304</v>
      </c>
      <c r="G87" s="84">
        <v>0</v>
      </c>
      <c r="H87" s="137">
        <f t="shared" si="10"/>
        <v>0</v>
      </c>
      <c r="I87" s="41">
        <v>790</v>
      </c>
      <c r="J87" s="48">
        <f t="shared" si="11"/>
        <v>267.79661016949154</v>
      </c>
      <c r="K87" s="84">
        <v>0</v>
      </c>
      <c r="L87" s="84">
        <v>0</v>
      </c>
      <c r="M87" s="405">
        <f t="shared" si="9"/>
        <v>267.79661016949154</v>
      </c>
      <c r="N87" s="5"/>
    </row>
    <row r="88" spans="1:14" ht="17.25" customHeight="1" x14ac:dyDescent="0.25">
      <c r="A88" s="489"/>
      <c r="B88" s="349" t="s">
        <v>264</v>
      </c>
      <c r="C88" s="365"/>
      <c r="D88" s="360"/>
      <c r="E88" s="349"/>
      <c r="F88" s="350"/>
      <c r="G88" s="349"/>
      <c r="H88" s="351"/>
      <c r="I88" s="351"/>
      <c r="J88" s="349"/>
      <c r="K88" s="352"/>
      <c r="L88" s="353"/>
      <c r="M88" s="352"/>
      <c r="N88" s="171"/>
    </row>
    <row r="89" spans="1:14" ht="17.25" customHeight="1" x14ac:dyDescent="0.25">
      <c r="A89" s="490" t="s">
        <v>168</v>
      </c>
      <c r="B89" s="486" t="s">
        <v>221</v>
      </c>
      <c r="C89" s="237">
        <v>2011</v>
      </c>
      <c r="D89" s="41" t="s">
        <v>129</v>
      </c>
      <c r="E89" s="94" t="s">
        <v>138</v>
      </c>
      <c r="F89" s="175" t="s">
        <v>273</v>
      </c>
      <c r="G89" s="109">
        <v>50</v>
      </c>
      <c r="H89" s="258">
        <v>1000</v>
      </c>
      <c r="I89" s="282" t="s">
        <v>280</v>
      </c>
      <c r="J89" s="254"/>
      <c r="K89" s="282" t="s">
        <v>280</v>
      </c>
      <c r="L89" s="254"/>
      <c r="M89" s="407"/>
      <c r="N89" s="171"/>
    </row>
    <row r="90" spans="1:14" ht="17.25" customHeight="1" x14ac:dyDescent="0.25">
      <c r="A90" s="490" t="s">
        <v>170</v>
      </c>
      <c r="B90" s="486" t="s">
        <v>229</v>
      </c>
      <c r="C90" s="237">
        <v>2012</v>
      </c>
      <c r="D90" s="41" t="s">
        <v>129</v>
      </c>
      <c r="E90" s="94" t="s">
        <v>138</v>
      </c>
      <c r="F90" s="175" t="s">
        <v>230</v>
      </c>
      <c r="G90" s="84">
        <v>15.5</v>
      </c>
      <c r="H90" s="137">
        <f>G90*1000/57</f>
        <v>271.92982456140351</v>
      </c>
      <c r="I90" s="282" t="s">
        <v>280</v>
      </c>
      <c r="J90" s="272"/>
      <c r="K90" s="282" t="s">
        <v>280</v>
      </c>
      <c r="L90" s="273"/>
      <c r="M90" s="408"/>
      <c r="N90" s="171"/>
    </row>
    <row r="91" spans="1:14" ht="17.25" customHeight="1" x14ac:dyDescent="0.25">
      <c r="A91" s="490" t="s">
        <v>172</v>
      </c>
      <c r="B91" s="486" t="s">
        <v>267</v>
      </c>
      <c r="C91" s="241">
        <v>2014</v>
      </c>
      <c r="D91" s="41" t="s">
        <v>167</v>
      </c>
      <c r="E91" s="94" t="s">
        <v>138</v>
      </c>
      <c r="F91" s="175" t="s">
        <v>268</v>
      </c>
      <c r="G91" s="84">
        <v>0</v>
      </c>
      <c r="H91" s="110">
        <f>G91*1000/56</f>
        <v>0</v>
      </c>
      <c r="I91" s="282" t="s">
        <v>280</v>
      </c>
      <c r="J91" s="80"/>
      <c r="K91" s="282" t="s">
        <v>280</v>
      </c>
      <c r="L91" s="254"/>
      <c r="M91" s="407"/>
      <c r="N91" s="171"/>
    </row>
    <row r="92" spans="1:14" ht="17.25" customHeight="1" x14ac:dyDescent="0.25">
      <c r="A92" s="80"/>
      <c r="B92" s="487" t="s">
        <v>274</v>
      </c>
      <c r="C92" s="366"/>
      <c r="D92" s="361"/>
      <c r="E92" s="274"/>
      <c r="F92" s="346"/>
      <c r="G92" s="274"/>
      <c r="H92" s="274"/>
      <c r="I92" s="274"/>
      <c r="J92" s="274"/>
      <c r="K92" s="274"/>
      <c r="L92" s="274"/>
      <c r="M92" s="409"/>
      <c r="N92" s="171"/>
    </row>
    <row r="93" spans="1:14" ht="17.25" customHeight="1" x14ac:dyDescent="0.3">
      <c r="A93" s="80">
        <v>1</v>
      </c>
      <c r="B93" s="486" t="s">
        <v>275</v>
      </c>
      <c r="C93" s="79"/>
      <c r="D93" s="41">
        <v>2012</v>
      </c>
      <c r="E93" s="275" t="s">
        <v>129</v>
      </c>
      <c r="F93" s="347" t="s">
        <v>276</v>
      </c>
      <c r="G93" s="276">
        <v>38.5</v>
      </c>
      <c r="H93" s="137">
        <f>G93*1000/50</f>
        <v>770</v>
      </c>
      <c r="I93" s="277">
        <v>1930</v>
      </c>
      <c r="J93" s="259">
        <f>I93*1000/2950</f>
        <v>654.23728813559319</v>
      </c>
      <c r="K93" s="277">
        <v>20.5</v>
      </c>
      <c r="L93" s="239">
        <f>(K93-2)*1000/31</f>
        <v>596.77419354838707</v>
      </c>
      <c r="M93" s="410">
        <f>H93+J93+L93</f>
        <v>2021.0114816839803</v>
      </c>
      <c r="N93" s="171"/>
    </row>
    <row r="94" spans="1:14" ht="17.25" customHeight="1" x14ac:dyDescent="0.3">
      <c r="A94" s="80">
        <v>2</v>
      </c>
      <c r="B94" s="486" t="s">
        <v>277</v>
      </c>
      <c r="C94" s="79"/>
      <c r="D94" s="41">
        <v>2012</v>
      </c>
      <c r="E94" s="275" t="s">
        <v>129</v>
      </c>
      <c r="F94" s="347" t="s">
        <v>278</v>
      </c>
      <c r="G94" s="278">
        <v>20.5</v>
      </c>
      <c r="H94" s="137">
        <f>G94*1000/57</f>
        <v>359.64912280701753</v>
      </c>
      <c r="I94" s="279">
        <v>1300</v>
      </c>
      <c r="J94" s="259">
        <f>I94*1000/2950</f>
        <v>440.67796610169489</v>
      </c>
      <c r="K94" s="280" t="s">
        <v>266</v>
      </c>
      <c r="L94" s="281"/>
      <c r="M94" s="405">
        <f>H94+J94+L94</f>
        <v>800.32708890871243</v>
      </c>
      <c r="N94" s="171"/>
    </row>
    <row r="95" spans="1:14" ht="17.25" customHeight="1" x14ac:dyDescent="0.25">
      <c r="A95" s="283" t="s">
        <v>281</v>
      </c>
      <c r="C95" s="367"/>
      <c r="D95" s="359"/>
      <c r="E95" s="255"/>
      <c r="F95" s="343"/>
      <c r="G95" s="255"/>
      <c r="H95" s="255"/>
      <c r="I95" s="164"/>
      <c r="J95" s="164"/>
      <c r="K95" s="164"/>
      <c r="L95" s="164"/>
      <c r="M95" s="164"/>
      <c r="N95" s="164"/>
    </row>
    <row r="96" spans="1:14" ht="15.75" customHeight="1" x14ac:dyDescent="0.25">
      <c r="A96" s="558" t="s">
        <v>318</v>
      </c>
      <c r="B96" s="558"/>
      <c r="C96" s="558"/>
      <c r="D96" s="558"/>
      <c r="E96" s="558"/>
      <c r="F96" s="558"/>
      <c r="G96" s="558"/>
      <c r="H96" s="558"/>
      <c r="I96" s="558"/>
      <c r="J96" s="558"/>
      <c r="K96" s="558"/>
      <c r="L96" s="558"/>
      <c r="M96" s="558"/>
      <c r="N96" s="558"/>
    </row>
  </sheetData>
  <mergeCells count="32">
    <mergeCell ref="A66:N66"/>
    <mergeCell ref="A67:N67"/>
    <mergeCell ref="A68:N68"/>
    <mergeCell ref="A34:N34"/>
    <mergeCell ref="A35:N35"/>
    <mergeCell ref="A36:N36"/>
    <mergeCell ref="A1:N1"/>
    <mergeCell ref="A2:N2"/>
    <mergeCell ref="A3:N3"/>
    <mergeCell ref="A33:N33"/>
    <mergeCell ref="A64:N64"/>
    <mergeCell ref="A96:N96"/>
    <mergeCell ref="N70:N71"/>
    <mergeCell ref="K70:L70"/>
    <mergeCell ref="C70:C71"/>
    <mergeCell ref="A70:A71"/>
    <mergeCell ref="D70:D71"/>
    <mergeCell ref="M70:M71"/>
    <mergeCell ref="C38:C39"/>
    <mergeCell ref="A5:A6"/>
    <mergeCell ref="C5:C6"/>
    <mergeCell ref="D5:D6"/>
    <mergeCell ref="M5:M6"/>
    <mergeCell ref="K5:L5"/>
    <mergeCell ref="N5:N6"/>
    <mergeCell ref="E5:E6"/>
    <mergeCell ref="N38:N39"/>
    <mergeCell ref="E38:E39"/>
    <mergeCell ref="K38:L38"/>
    <mergeCell ref="A38:A39"/>
    <mergeCell ref="D38:D39"/>
    <mergeCell ref="M38:M39"/>
  </mergeCells>
  <hyperlinks>
    <hyperlink ref="B17" r:id="rId1" display="https://iwwfed-ea.org/cableski/rl2025/wbw/index.php?skier=ISR392001647"/>
    <hyperlink ref="B23" r:id="rId2" display="https://iwwfed-ea.org/cableski/rl2025/wbw/index.php?skier=SVK062001561"/>
    <hyperlink ref="B18" r:id="rId3" display="https://iwwfed-ea.org/cableski/rl2025/wbw/index.php?skier=AUT652000927"/>
    <hyperlink ref="B16" r:id="rId4" display="https://iwwfed-ea.org/cableski/rl2025/wbw/index.php?skier=GER582023886"/>
    <hyperlink ref="B24" r:id="rId5" display="https://iwwfed-ea.org/cableski/rl2025/wbw/index.php?skier=GER672001573"/>
    <hyperlink ref="B11" r:id="rId6" display="https://iwwfed-ea.org/cableski/rl2025/wbw/index.php?skier=AUT982024277"/>
    <hyperlink ref="B20" r:id="rId7" display="https://iwwfed-ea.org/cableski/rl2025/wbw/index.php?skier=POL622001316"/>
    <hyperlink ref="B21" r:id="rId8" display="https://iwwfed-ea.org/cableski/rl2025/wbw/index.php?skier=SVK152001558"/>
    <hyperlink ref="B27" r:id="rId9" display="https://iwwfed-ea.org/cableski/rl2025/wbw/index.php?skier=POL982020513"/>
    <hyperlink ref="B15" r:id="rId10" display="https://iwwfed-ea.org/cableski/rl2025/wbw/index.php?skier=AUT712000925"/>
    <hyperlink ref="B28" r:id="rId11" display="https://iwwfed-ea.org/cableski/rl2025/wbw/index.php?skier=SVK882001566"/>
    <hyperlink ref="B29" r:id="rId12" display="https://iwwfed-ea.org/cableski/rl2025/wbw/index.php?skier=GER622001607"/>
    <hyperlink ref="B45" r:id="rId13" display="https://iwwfed-ea.org/cableski/rl2025/wbw/index.php?skier=GER672001573"/>
    <hyperlink ref="B40" r:id="rId14" display="https://iwwfed-ea.org/cableski/rl2025/wbw/index.php?skier=AUT982024277"/>
    <hyperlink ref="B48" r:id="rId15" display="https://iwwfed-ea.org/cableski/rl2025/wbw/index.php?skier=POL982020513"/>
    <hyperlink ref="B56" r:id="rId16" display="https://iwwfed-ea.org/cableski/rl2025/wbw/index.php?skier=POL582023304"/>
    <hyperlink ref="B52" r:id="rId17" display="https://iwwfed-ea.org/cableski/rl2025/wbw/index.php?skier=GER982016470"/>
    <hyperlink ref="B54" r:id="rId18" display="https://iwwfed-ea.org/cableski/rl2025/wbw/index.php?skier=GER982016370"/>
    <hyperlink ref="B53" r:id="rId19" display="https://iwwfed-ea.org/cableski/rl2025/wbw/index.php?skier=POL982020520"/>
    <hyperlink ref="B50" r:id="rId20" display="https://iwwfed-ea.org/cableski/rl2025/wbw/index.php?skier=POL762023298"/>
    <hyperlink ref="B51" r:id="rId21" display="https://iwwfed-ea.org/cableski/rl2025/wbw/index.php?skier=POL702023300"/>
    <hyperlink ref="B49" r:id="rId22" display="https://iwwfed-ea.org/cableski/rl2025/wbw/index.php?skier=SVK882001566"/>
    <hyperlink ref="B57" r:id="rId23" display="https://iwwfed-ea.org/cableski/rl2025/wbw/index.php?skier=SVK912001565"/>
    <hyperlink ref="B72" r:id="rId24" display="https://iwwfed-ea.org/cableski/rl2025/wbw/index.php?skier=GER842001729"/>
    <hyperlink ref="B75" r:id="rId25" display="https://iwwfed-ea.org/cableski/rl2025/wbw/index.php?skier=POL982020553"/>
    <hyperlink ref="B85" r:id="rId26" display="https://iwwfed-ea.org/cableski/rl2025/wbw/index.php?skier=POL982020639"/>
    <hyperlink ref="B83" r:id="rId27" display="https://iwwfed-ea.org/cableski/rl2025/wbw/index.php?skier=POL582023304"/>
    <hyperlink ref="B84" r:id="rId28" display="https://iwwfed-ea.org/cableski/rl2025/wbw/index.php?skier=GER982016552"/>
    <hyperlink ref="B81" r:id="rId29" display="https://iwwfed-ea.org/cableski/rl2025/wbw/index.php?skier=GER982016690"/>
    <hyperlink ref="B86" r:id="rId30" display="https://iwwfed-ea.org/cableski/rl2025/wbw/index.php?skier=POL982020573"/>
    <hyperlink ref="B87" r:id="rId31" display="https://iwwfed-ea.org/cableski/rl2025/wbw/index.php?skier=POL982020562"/>
    <hyperlink ref="B80" r:id="rId32" display="https://iwwfed-ea.org/cableski/rl2025/wbw/index.php?skier=GER982016631"/>
    <hyperlink ref="B78" r:id="rId33" display="https://www.iwwfed-ea.org/cableski/rl2025/eame/index.php?skier=GER982016634"/>
    <hyperlink ref="B76" r:id="rId34" display="https://www.iwwfed-ea.org/cableski/rl2025/eame/index.php?skier=GER982016430"/>
  </hyperlinks>
  <pageMargins left="0.38759689922480622" right="0.21186440677966101" top="0.29069767441860467" bottom="0.26483050847457629" header="0.3" footer="0.37548449612403101"/>
  <pageSetup paperSize="9" orientation="landscape" horizontalDpi="0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R Dynamic slalom all Rl W 2026 </vt:lpstr>
      <vt:lpstr>R Dynamic Tricks all RL W  2026</vt:lpstr>
      <vt:lpstr>R Dynamic Jump W All RL 2026</vt:lpstr>
      <vt:lpstr>R Dynamic Overall W all  RL 26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2026-03-05T14:10:08Z</cp:lastPrinted>
  <dcterms:created xsi:type="dcterms:W3CDTF">2025-12-28T20:55:59Z</dcterms:created>
  <dcterms:modified xsi:type="dcterms:W3CDTF">2026-03-09T18:01:38Z</dcterms:modified>
</cp:coreProperties>
</file>